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360" windowHeight="807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'CPT'!$A$1:$H$231</definedName>
    <definedName name="_xlnm.Print_Area" localSheetId="7">'DC1'!$A$1:$H$231</definedName>
    <definedName name="_xlnm.Print_Area" localSheetId="13">'DC2'!$A$1:$H$231</definedName>
    <definedName name="_xlnm.Print_Area" localSheetId="18">'DC3'!$A$1:$H$231</definedName>
    <definedName name="_xlnm.Print_Area" localSheetId="26">'DC4'!$A$1:$H$231</definedName>
    <definedName name="_xlnm.Print_Area" localSheetId="30">'DC5'!$A$1:$H$231</definedName>
    <definedName name="_xlnm.Print_Area" localSheetId="0">'Summary'!$A$1:$H$197</definedName>
    <definedName name="_xlnm.Print_Area" localSheetId="2">'WC011'!$A$1:$H$231</definedName>
    <definedName name="_xlnm.Print_Area" localSheetId="3">'WC012'!$A$1:$H$231</definedName>
    <definedName name="_xlnm.Print_Area" localSheetId="4">'WC013'!$A$1:$H$231</definedName>
    <definedName name="_xlnm.Print_Area" localSheetId="5">'WC014'!$A$1:$H$231</definedName>
    <definedName name="_xlnm.Print_Area" localSheetId="6">'WC015'!$A$1:$H$231</definedName>
    <definedName name="_xlnm.Print_Area" localSheetId="8">'WC022'!$A$1:$H$231</definedName>
    <definedName name="_xlnm.Print_Area" localSheetId="9">'WC023'!$A$1:$H$231</definedName>
    <definedName name="_xlnm.Print_Area" localSheetId="10">'WC024'!$A$1:$H$231</definedName>
    <definedName name="_xlnm.Print_Area" localSheetId="11">'WC025'!$A$1:$H$231</definedName>
    <definedName name="_xlnm.Print_Area" localSheetId="12">'WC026'!$A$1:$H$231</definedName>
    <definedName name="_xlnm.Print_Area" localSheetId="14">'WC031'!$A$1:$H$231</definedName>
    <definedName name="_xlnm.Print_Area" localSheetId="15">'WC032'!$A$1:$H$231</definedName>
    <definedName name="_xlnm.Print_Area" localSheetId="16">'WC033'!$A$1:$H$231</definedName>
    <definedName name="_xlnm.Print_Area" localSheetId="17">'WC034'!$A$1:$H$231</definedName>
    <definedName name="_xlnm.Print_Area" localSheetId="19">'WC041'!$A$1:$H$231</definedName>
    <definedName name="_xlnm.Print_Area" localSheetId="20">'WC042'!$A$1:$H$231</definedName>
    <definedName name="_xlnm.Print_Area" localSheetId="21">'WC043'!$A$1:$H$231</definedName>
    <definedName name="_xlnm.Print_Area" localSheetId="22">'WC044'!$A$1:$H$231</definedName>
    <definedName name="_xlnm.Print_Area" localSheetId="23">'WC045'!$A$1:$H$231</definedName>
    <definedName name="_xlnm.Print_Area" localSheetId="24">'WC047'!$A$1:$H$231</definedName>
    <definedName name="_xlnm.Print_Area" localSheetId="25">'WC048'!$A$1:$H$231</definedName>
    <definedName name="_xlnm.Print_Area" localSheetId="27">'WC051'!$A$1:$H$231</definedName>
    <definedName name="_xlnm.Print_Area" localSheetId="28">'WC052'!$A$1:$H$231</definedName>
    <definedName name="_xlnm.Print_Area" localSheetId="29">'WC053'!$A$1:$H$231</definedName>
  </definedNames>
  <calcPr fullCalcOnLoad="1"/>
</workbook>
</file>

<file path=xl/sharedStrings.xml><?xml version="1.0" encoding="utf-8"?>
<sst xmlns="http://schemas.openxmlformats.org/spreadsheetml/2006/main" count="3410" uniqueCount="109">
  <si>
    <t>LOCAL GOVERNMENT MTEF ALLOCATIONS: 2018/19 - 2020/21</t>
  </si>
  <si>
    <t xml:space="preserve">
Summary</t>
  </si>
  <si>
    <t>2018/19 
R thousands</t>
  </si>
  <si>
    <t>2019/20 
R thousands</t>
  </si>
  <si>
    <t>2020/21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</si>
  <si>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</si>
  <si>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</si>
  <si>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</si>
  <si>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</si>
  <si>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</si>
  <si>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</si>
  <si>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</si>
  <si>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</si>
  <si>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</si>
  <si>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</si>
  <si>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</si>
  <si>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</si>
  <si>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</si>
  <si>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</si>
  <si>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</si>
  <si>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</si>
  <si>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</si>
  <si>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</si>
  <si>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</si>
  <si>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</si>
  <si>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</si>
  <si>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</si>
  <si>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</si>
  <si>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</si>
  <si>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</si>
  <si>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</si>
  <si>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</si>
  <si>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</si>
  <si>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</si>
  <si>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</si>
  <si>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</si>
  <si>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</si>
  <si>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A CPT Cape Town</t>
  </si>
  <si>
    <t xml:space="preserve">
B WC011 Matzikama</t>
  </si>
  <si>
    <t xml:space="preserve">
B WC012 Cederberg</t>
  </si>
  <si>
    <t xml:space="preserve">
B WC013 Bergrivier</t>
  </si>
  <si>
    <t xml:space="preserve">
B WC014 Saldanha Bay</t>
  </si>
  <si>
    <t xml:space="preserve">
B WC015 Swartland</t>
  </si>
  <si>
    <t xml:space="preserve">
C DC1 West Coast</t>
  </si>
  <si>
    <t xml:space="preserve">
B WC022 Witzenberg</t>
  </si>
  <si>
    <t xml:space="preserve">
B WC023 Drakenstein</t>
  </si>
  <si>
    <t xml:space="preserve">
B WC024 Stellenbosch</t>
  </si>
  <si>
    <t xml:space="preserve">
B WC025 Breede Valley</t>
  </si>
  <si>
    <t xml:space="preserve">
B WC026 Langeberg</t>
  </si>
  <si>
    <t xml:space="preserve">
C DC2 Cape Winelands DM</t>
  </si>
  <si>
    <t xml:space="preserve">
B WC031 Theewaterskloof</t>
  </si>
  <si>
    <t xml:space="preserve">
B WC032 Overstrand</t>
  </si>
  <si>
    <t xml:space="preserve">
B WC033 Cape Agulhas</t>
  </si>
  <si>
    <t xml:space="preserve">
B WC034 Swellendam</t>
  </si>
  <si>
    <t xml:space="preserve">
C DC3 Overberg</t>
  </si>
  <si>
    <t xml:space="preserve">
B WC041 Kannaland</t>
  </si>
  <si>
    <t xml:space="preserve">
B WC042 Hessequa</t>
  </si>
  <si>
    <t xml:space="preserve">
B WC043 Mossel Bay</t>
  </si>
  <si>
    <t xml:space="preserve">
B WC044 George</t>
  </si>
  <si>
    <t xml:space="preserve">
B WC045 Oudtshoorn</t>
  </si>
  <si>
    <t xml:space="preserve">
B WC047 Bitou</t>
  </si>
  <si>
    <t xml:space="preserve">
B WC048 Knysna</t>
  </si>
  <si>
    <t xml:space="preserve">
C DC4 Eden</t>
  </si>
  <si>
    <t xml:space="preserve">
B WC051 Laingsburg</t>
  </si>
  <si>
    <t xml:space="preserve">
B WC052 Prince Albert</t>
  </si>
  <si>
    <t xml:space="preserve">
B WC053 Beaufort West</t>
  </si>
  <si>
    <t xml:space="preserve">
C DC5 Central Karoo</t>
  </si>
  <si>
    <t>Transfers from Provincial Departments</t>
  </si>
  <si>
    <t>Municipal Allocations from Provincial Departments</t>
  </si>
  <si>
    <t>of which</t>
  </si>
  <si>
    <t>Provincial Treasury</t>
  </si>
  <si>
    <t>Western Cape Financial Management Capacity Building Grant</t>
  </si>
  <si>
    <t>Community Safety</t>
  </si>
  <si>
    <t>Training and Equipment for Volunteers to serve in City of Cape Town LEAS</t>
  </si>
  <si>
    <t>Health</t>
  </si>
  <si>
    <t>Personal Primary Health Care Services</t>
  </si>
  <si>
    <t>Integrated Nutrition</t>
  </si>
  <si>
    <t>HIV and AIDS</t>
  </si>
  <si>
    <t>Human Settlements</t>
  </si>
  <si>
    <t>Human Settlements Development Grant</t>
  </si>
  <si>
    <t>Municipal Accreditation Assistance Grant</t>
  </si>
  <si>
    <t>Settlement Assistance</t>
  </si>
  <si>
    <t>Greenest Municpality Competition</t>
  </si>
  <si>
    <t>Environmental Affairs and Development Planning</t>
  </si>
  <si>
    <t>Regional Socio-Economic Project/Violence Prevention Through Urban Upgrading</t>
  </si>
  <si>
    <t>Transport and Public Works</t>
  </si>
  <si>
    <t>Integrated Transport Planning</t>
  </si>
  <si>
    <t>Planning, Maintenance and Rehabilitation of Transport Systems and Infrastructure</t>
  </si>
  <si>
    <t>Financial Assistance to Municipalities for Maintenance and Construction of Transport Infrastructure</t>
  </si>
  <si>
    <t>George Integrated Public Transport Network- Operations</t>
  </si>
  <si>
    <t>Provision for Persons with Special Needs</t>
  </si>
  <si>
    <t>Cultural Affairs and Sport</t>
  </si>
  <si>
    <t>Library Service: Replacement Funding for most vulnerable B3 municipalities</t>
  </si>
  <si>
    <t>Community Library Services Grant</t>
  </si>
  <si>
    <t>Library Service: Metro Library Grant</t>
  </si>
  <si>
    <t>Library Service: Transfer Funding to enable City of Cape Town to procure Periodicals &amp; Newspapers</t>
  </si>
  <si>
    <t>Development of Sport and Recreation Facilities</t>
  </si>
  <si>
    <t>Local Government</t>
  </si>
  <si>
    <t>Municipal Electrical Master Plan Grant</t>
  </si>
  <si>
    <t>Fire Service Capacity Building Grant</t>
  </si>
  <si>
    <t>Municipal Drought Relief Grant</t>
  </si>
  <si>
    <t>Thusong Services Centres Grant</t>
  </si>
  <si>
    <t>Municipal Service Delivery and Capacity Building Grant</t>
  </si>
  <si>
    <t>Community Development Workers (CDW) Operational Support Grant</t>
  </si>
  <si>
    <t>Western Cape Financial Management Support Grant</t>
  </si>
  <si>
    <t>Appointment,Training,Equipment and Operationalisation of School Resource Officers in Cape Town</t>
  </si>
  <si>
    <t>Greenest Municipality Competition</t>
  </si>
  <si>
    <t>Transport and Safety and Compliance</t>
  </si>
  <si>
    <t>Total: Transfers from Provincial Departments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</si>
</sst>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\ ###\ ##0"/>
    <numFmt numFmtId="170" formatCode="#,###,##0_);\(#,###,##0\);_(* &quot;–&quot;???_);_(@_)"/>
    <numFmt numFmtId="171" formatCode="_(* #,##0,_);_(* \(#,##0,\);_(* &quot;- &quot;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 NARROW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169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171" fontId="0" fillId="0" borderId="0" xfId="0" applyNumberFormat="1" applyFill="1" applyBorder="1" applyAlignment="1" applyProtection="1">
      <alignment horizontal="right" vertical="center"/>
      <protection/>
    </xf>
    <xf numFmtId="171" fontId="5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71" fontId="0" fillId="0" borderId="11" xfId="0" applyNumberFormat="1" applyFont="1" applyFill="1" applyBorder="1" applyAlignment="1" applyProtection="1">
      <alignment horizontal="right" vertical="center"/>
      <protection/>
    </xf>
    <xf numFmtId="171" fontId="0" fillId="0" borderId="12" xfId="0" applyNumberFormat="1" applyFont="1" applyFill="1" applyBorder="1" applyAlignment="1" applyProtection="1">
      <alignment horizontal="right" vertical="center"/>
      <protection/>
    </xf>
    <xf numFmtId="171" fontId="0" fillId="0" borderId="13" xfId="0" applyNumberFormat="1" applyFont="1" applyFill="1" applyBorder="1" applyAlignment="1" applyProtection="1">
      <alignment horizontal="right" vertical="center"/>
      <protection/>
    </xf>
    <xf numFmtId="171" fontId="0" fillId="0" borderId="14" xfId="0" applyNumberFormat="1" applyFont="1" applyFill="1" applyBorder="1" applyAlignment="1" applyProtection="1">
      <alignment horizontal="right" vertical="center"/>
      <protection/>
    </xf>
    <xf numFmtId="171" fontId="0" fillId="0" borderId="0" xfId="0" applyNumberFormat="1" applyFont="1" applyFill="1" applyBorder="1" applyAlignment="1" applyProtection="1">
      <alignment horizontal="right" vertical="center"/>
      <protection/>
    </xf>
    <xf numFmtId="171" fontId="0" fillId="0" borderId="15" xfId="0" applyNumberFormat="1" applyFont="1" applyFill="1" applyBorder="1" applyAlignment="1" applyProtection="1">
      <alignment horizontal="right" vertical="center"/>
      <protection/>
    </xf>
    <xf numFmtId="171" fontId="0" fillId="0" borderId="16" xfId="0" applyNumberFormat="1" applyFont="1" applyFill="1" applyBorder="1" applyAlignment="1" applyProtection="1">
      <alignment horizontal="right" vertical="center"/>
      <protection/>
    </xf>
    <xf numFmtId="171" fontId="0" fillId="0" borderId="17" xfId="0" applyNumberFormat="1" applyFont="1" applyFill="1" applyBorder="1" applyAlignment="1" applyProtection="1">
      <alignment horizontal="right" vertical="center"/>
      <protection/>
    </xf>
    <xf numFmtId="171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71" fontId="0" fillId="0" borderId="0" xfId="0" applyNumberFormat="1" applyFill="1" applyBorder="1" applyAlignment="1" applyProtection="1">
      <alignment horizontal="right"/>
      <protection/>
    </xf>
    <xf numFmtId="171" fontId="0" fillId="0" borderId="0" xfId="0" applyNumberFormat="1" applyFont="1" applyFill="1" applyBorder="1" applyAlignment="1" applyProtection="1">
      <alignment horizontal="right"/>
      <protection/>
    </xf>
    <xf numFmtId="171" fontId="5" fillId="0" borderId="0" xfId="0" applyNumberFormat="1" applyFont="1" applyFill="1" applyBorder="1" applyAlignment="1" applyProtection="1">
      <alignment horizontal="right"/>
      <protection/>
    </xf>
    <xf numFmtId="171" fontId="5" fillId="0" borderId="19" xfId="0" applyNumberFormat="1" applyFont="1" applyFill="1" applyBorder="1" applyAlignment="1" applyProtection="1">
      <alignment horizontal="right"/>
      <protection/>
    </xf>
    <xf numFmtId="171" fontId="5" fillId="0" borderId="20" xfId="0" applyNumberFormat="1" applyFont="1" applyFill="1" applyBorder="1" applyAlignment="1" applyProtection="1">
      <alignment horizontal="right" vertical="center"/>
      <protection/>
    </xf>
    <xf numFmtId="171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71" fontId="7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171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171" fontId="5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171" fontId="0" fillId="0" borderId="0" xfId="0" applyNumberFormat="1" applyFill="1" applyAlignment="1" applyProtection="1">
      <alignment/>
      <protection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16" xfId="0" applyNumberFormat="1" applyFill="1" applyBorder="1" applyAlignment="1" applyProtection="1">
      <alignment horizontal="right"/>
      <protection/>
    </xf>
    <xf numFmtId="171" fontId="0" fillId="0" borderId="17" xfId="0" applyNumberFormat="1" applyFill="1" applyBorder="1" applyAlignment="1" applyProtection="1">
      <alignment horizontal="right"/>
      <protection/>
    </xf>
    <xf numFmtId="171" fontId="0" fillId="0" borderId="18" xfId="0" applyNumberFormat="1" applyFill="1" applyBorder="1" applyAlignment="1" applyProtection="1">
      <alignment horizontal="right"/>
      <protection/>
    </xf>
    <xf numFmtId="171" fontId="0" fillId="0" borderId="12" xfId="0" applyNumberFormat="1" applyFill="1" applyBorder="1" applyAlignment="1" applyProtection="1">
      <alignment horizontal="right"/>
      <protection/>
    </xf>
    <xf numFmtId="171" fontId="0" fillId="0" borderId="14" xfId="0" applyNumberFormat="1" applyFill="1" applyBorder="1" applyAlignment="1" applyProtection="1">
      <alignment horizontal="right"/>
      <protection/>
    </xf>
    <xf numFmtId="171" fontId="0" fillId="0" borderId="15" xfId="0" applyNumberFormat="1" applyFill="1" applyBorder="1" applyAlignment="1" applyProtection="1">
      <alignment horizontal="right"/>
      <protection/>
    </xf>
    <xf numFmtId="0" fontId="0" fillId="0" borderId="17" xfId="0" applyFont="1" applyBorder="1" applyAlignment="1">
      <alignment/>
    </xf>
    <xf numFmtId="171" fontId="0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171" fontId="5" fillId="0" borderId="19" xfId="0" applyNumberFormat="1" applyFont="1" applyBorder="1" applyAlignment="1">
      <alignment/>
    </xf>
    <xf numFmtId="171" fontId="5" fillId="0" borderId="12" xfId="0" applyNumberFormat="1" applyFont="1" applyBorder="1" applyAlignment="1">
      <alignment/>
    </xf>
    <xf numFmtId="171" fontId="5" fillId="33" borderId="19" xfId="0" applyNumberFormat="1" applyFont="1" applyFill="1" applyBorder="1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67"/>
  <sheetViews>
    <sheetView showGridLines="0" tabSelected="1" zoomScalePageLayoutView="0" workbookViewId="0" topLeftCell="A61">
      <selection activeCell="L80" sqref="L80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1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4815963000</v>
      </c>
      <c r="G5" s="3">
        <v>5235227000</v>
      </c>
      <c r="H5" s="3">
        <v>5705151000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3464461000</v>
      </c>
      <c r="G7" s="6">
        <f>SUM(G8:G17)</f>
        <v>3292987000</v>
      </c>
      <c r="H7" s="6">
        <f>SUM(H8:H17)</f>
        <v>3428430000</v>
      </c>
    </row>
    <row r="8" spans="1:8" ht="12.75">
      <c r="A8" s="25"/>
      <c r="B8" s="25"/>
      <c r="C8" s="25"/>
      <c r="D8" s="25"/>
      <c r="E8" s="30" t="s">
        <v>9</v>
      </c>
      <c r="F8" s="13">
        <v>502371000</v>
      </c>
      <c r="G8" s="13">
        <v>496622000</v>
      </c>
      <c r="H8" s="13">
        <v>519357000</v>
      </c>
    </row>
    <row r="9" spans="1:8" ht="12.75">
      <c r="A9" s="25"/>
      <c r="B9" s="25"/>
      <c r="C9" s="25"/>
      <c r="D9" s="25"/>
      <c r="E9" s="30" t="s">
        <v>10</v>
      </c>
      <c r="F9" s="13">
        <v>1484790000</v>
      </c>
      <c r="G9" s="13">
        <v>1560257000</v>
      </c>
      <c r="H9" s="13">
        <v>1646104000</v>
      </c>
    </row>
    <row r="10" spans="1:8" ht="12.75">
      <c r="A10" s="25"/>
      <c r="B10" s="25"/>
      <c r="C10" s="25"/>
      <c r="D10" s="25"/>
      <c r="E10" s="30" t="s">
        <v>11</v>
      </c>
      <c r="F10" s="20">
        <v>1213197000</v>
      </c>
      <c r="G10" s="20">
        <v>914827000</v>
      </c>
      <c r="H10" s="20">
        <v>965140000</v>
      </c>
    </row>
    <row r="11" spans="1:8" ht="12.75">
      <c r="A11" s="25"/>
      <c r="B11" s="25"/>
      <c r="C11" s="25"/>
      <c r="D11" s="25"/>
      <c r="E11" s="30" t="s">
        <v>12</v>
      </c>
      <c r="F11" s="13">
        <v>119000000</v>
      </c>
      <c r="G11" s="13">
        <v>169923000</v>
      </c>
      <c r="H11" s="13">
        <v>160812000</v>
      </c>
    </row>
    <row r="12" spans="1:8" ht="12.75">
      <c r="A12" s="25"/>
      <c r="B12" s="25"/>
      <c r="C12" s="25"/>
      <c r="D12" s="25"/>
      <c r="E12" s="30" t="s">
        <v>13</v>
      </c>
      <c r="F12" s="20">
        <v>12000000</v>
      </c>
      <c r="G12" s="20">
        <v>40000000</v>
      </c>
      <c r="H12" s="20">
        <v>40000000</v>
      </c>
    </row>
    <row r="13" spans="1:8" ht="12.75">
      <c r="A13" s="25"/>
      <c r="B13" s="25"/>
      <c r="C13" s="25"/>
      <c r="D13" s="25"/>
      <c r="E13" s="30" t="s">
        <v>14</v>
      </c>
      <c r="F13" s="13">
        <v>12241000</v>
      </c>
      <c r="G13" s="13">
        <v>12966000</v>
      </c>
      <c r="H13" s="13">
        <v>13715000</v>
      </c>
    </row>
    <row r="14" spans="1:8" ht="12.75">
      <c r="A14" s="25"/>
      <c r="B14" s="25"/>
      <c r="C14" s="25"/>
      <c r="D14" s="25"/>
      <c r="E14" s="30" t="s">
        <v>15</v>
      </c>
      <c r="F14" s="13">
        <v>64362000</v>
      </c>
      <c r="G14" s="13">
        <v>56921000</v>
      </c>
      <c r="H14" s="13">
        <v>60092000</v>
      </c>
    </row>
    <row r="15" spans="1:8" ht="12.75">
      <c r="A15" s="25"/>
      <c r="B15" s="25"/>
      <c r="C15" s="25"/>
      <c r="D15" s="25"/>
      <c r="E15" s="30" t="s">
        <v>16</v>
      </c>
      <c r="F15" s="20">
        <v>9500000</v>
      </c>
      <c r="G15" s="20">
        <v>19471000</v>
      </c>
      <c r="H15" s="20"/>
    </row>
    <row r="16" spans="1:8" ht="12.75">
      <c r="A16" s="25"/>
      <c r="B16" s="25"/>
      <c r="C16" s="25"/>
      <c r="D16" s="25"/>
      <c r="E16" s="30" t="s">
        <v>17</v>
      </c>
      <c r="F16" s="13">
        <v>47000000</v>
      </c>
      <c r="G16" s="13">
        <v>22000000</v>
      </c>
      <c r="H16" s="13">
        <v>23210000</v>
      </c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176242000</v>
      </c>
      <c r="G18" s="3">
        <f>SUM(G19:G27)</f>
        <v>99290000</v>
      </c>
      <c r="H18" s="3">
        <f>SUM(H19:H27)</f>
        <v>104719000</v>
      </c>
    </row>
    <row r="19" spans="1:8" ht="12.75">
      <c r="A19" s="25"/>
      <c r="B19" s="25"/>
      <c r="C19" s="25"/>
      <c r="D19" s="25"/>
      <c r="E19" s="30" t="s">
        <v>20</v>
      </c>
      <c r="F19" s="20">
        <v>44925000</v>
      </c>
      <c r="G19" s="20">
        <v>45855000</v>
      </c>
      <c r="H19" s="20">
        <v>46719000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80712000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>
        <v>19605000</v>
      </c>
      <c r="G22" s="13">
        <v>22435000</v>
      </c>
      <c r="H22" s="13">
        <v>23000000</v>
      </c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>
        <v>31000000</v>
      </c>
      <c r="G24" s="13">
        <v>31000000</v>
      </c>
      <c r="H24" s="13">
        <v>35000000</v>
      </c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8456666000</v>
      </c>
      <c r="G28" s="33">
        <f>+G5+G6+G7+G18</f>
        <v>8627504000</v>
      </c>
      <c r="H28" s="33">
        <f>+H5+H6+H7+H18</f>
        <v>9238300000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195364000</v>
      </c>
      <c r="G30" s="3">
        <f>SUM(G31:G36)</f>
        <v>175051000</v>
      </c>
      <c r="H30" s="3">
        <f>SUM(H31:H36)</f>
        <v>185857000</v>
      </c>
    </row>
    <row r="31" spans="1:8" ht="12.75">
      <c r="A31" s="25"/>
      <c r="B31" s="25"/>
      <c r="C31" s="25"/>
      <c r="D31" s="25"/>
      <c r="E31" s="30" t="s">
        <v>16</v>
      </c>
      <c r="F31" s="13">
        <v>72681000</v>
      </c>
      <c r="G31" s="13">
        <v>102000000</v>
      </c>
      <c r="H31" s="13">
        <v>110000000</v>
      </c>
    </row>
    <row r="32" spans="1:8" ht="12.75">
      <c r="A32" s="25"/>
      <c r="B32" s="25"/>
      <c r="C32" s="25"/>
      <c r="D32" s="25"/>
      <c r="E32" s="30" t="s">
        <v>31</v>
      </c>
      <c r="F32" s="13">
        <v>122533000</v>
      </c>
      <c r="G32" s="13">
        <v>72901000</v>
      </c>
      <c r="H32" s="13">
        <v>75857000</v>
      </c>
    </row>
    <row r="33" spans="1:8" ht="12.75">
      <c r="A33" s="25"/>
      <c r="B33" s="25"/>
      <c r="C33" s="25"/>
      <c r="D33" s="25"/>
      <c r="E33" s="30" t="s">
        <v>32</v>
      </c>
      <c r="F33" s="13">
        <v>150000</v>
      </c>
      <c r="G33" s="13">
        <v>150000</v>
      </c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11250000</v>
      </c>
      <c r="G37" s="3">
        <f>SUM(G38:G38)</f>
        <v>16000000</v>
      </c>
      <c r="H37" s="3">
        <f>SUM(H38:H38)</f>
        <v>16800000</v>
      </c>
    </row>
    <row r="38" spans="1:8" ht="12.75">
      <c r="A38" s="25"/>
      <c r="B38" s="25"/>
      <c r="C38" s="25"/>
      <c r="D38" s="25"/>
      <c r="E38" s="30" t="s">
        <v>21</v>
      </c>
      <c r="F38" s="20">
        <v>11250000</v>
      </c>
      <c r="G38" s="20">
        <v>16000000</v>
      </c>
      <c r="H38" s="20">
        <v>16800000</v>
      </c>
    </row>
    <row r="39" spans="1:8" ht="16.5">
      <c r="A39" s="25"/>
      <c r="B39" s="25"/>
      <c r="C39" s="25"/>
      <c r="D39" s="25"/>
      <c r="E39" s="32" t="s">
        <v>35</v>
      </c>
      <c r="F39" s="22">
        <f>+F30+F37</f>
        <v>206614000</v>
      </c>
      <c r="G39" s="22">
        <f>+G30+G37</f>
        <v>191051000</v>
      </c>
      <c r="H39" s="22">
        <f>+H30+H37</f>
        <v>202657000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8663280000</v>
      </c>
      <c r="G40" s="23">
        <f>+G28+G39</f>
        <v>8818555000</v>
      </c>
      <c r="H40" s="23">
        <f>+H28+H39</f>
        <v>9440957000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2414612000</v>
      </c>
      <c r="G45" s="6">
        <f>SUM(G47+G53+G59+G65+G70+G76+G84+G91)</f>
        <v>2685437000</v>
      </c>
      <c r="H45" s="6">
        <f>SUM(H47+H53+H59+H65+H70+H76+H84+H91)</f>
        <v>2551972000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21844000</v>
      </c>
      <c r="G47" s="3">
        <f>SUM(G48:G51)</f>
        <v>9959000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f>SUM(CPT:DC5!F48)</f>
        <v>11044000</v>
      </c>
      <c r="G48" s="10">
        <f>SUM(CPT:DC5!G48)</f>
        <v>9959000</v>
      </c>
      <c r="H48" s="11">
        <f>SUM(CPT:DC5!H48)</f>
        <v>0</v>
      </c>
    </row>
    <row r="49" spans="1:8" ht="12.75">
      <c r="A49" s="25"/>
      <c r="B49" s="25"/>
      <c r="C49" s="25"/>
      <c r="D49" s="8"/>
      <c r="E49" s="8" t="s">
        <v>71</v>
      </c>
      <c r="F49" s="12">
        <f>SUM(CPT:DC5!F49)</f>
        <v>10800000</v>
      </c>
      <c r="G49" s="13">
        <f>SUM(CPT:DC5!G49)</f>
        <v>0</v>
      </c>
      <c r="H49" s="14">
        <f>SUM(CPT:DC5!H49)</f>
        <v>0</v>
      </c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4283000</v>
      </c>
      <c r="G53" s="3">
        <f>SUM(G54:G57)</f>
        <v>4159000</v>
      </c>
      <c r="H53" s="3">
        <f>SUM(H54:H57)</f>
        <v>4388000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>
        <f>SUM(CPT:DC5!F54)</f>
        <v>3938000</v>
      </c>
      <c r="G54" s="10">
        <f>SUM(CPT:DC5!G54)</f>
        <v>4159000</v>
      </c>
      <c r="H54" s="11">
        <f>SUM(CPT:DC5!H54)</f>
        <v>4388000</v>
      </c>
    </row>
    <row r="55" spans="1:8" ht="12.75">
      <c r="A55" s="25"/>
      <c r="B55" s="25"/>
      <c r="C55" s="25"/>
      <c r="D55" s="8"/>
      <c r="E55" s="8" t="s">
        <v>105</v>
      </c>
      <c r="F55" s="12">
        <f>SUM(CPT:DC5!F55)</f>
        <v>345000</v>
      </c>
      <c r="G55" s="13">
        <f>SUM(CPT:DC5!G55)</f>
        <v>0</v>
      </c>
      <c r="H55" s="14">
        <f>SUM(CPT:DC5!H55)</f>
        <v>0</v>
      </c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543793000</v>
      </c>
      <c r="G59" s="3">
        <f>SUM(G60:G63)</f>
        <v>576891000</v>
      </c>
      <c r="H59" s="3">
        <f>SUM(H60:H63)</f>
        <v>621995000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>
        <f>SUM(CPT:DC5!F60)</f>
        <v>313451000</v>
      </c>
      <c r="G60" s="10">
        <f>SUM(CPT:DC5!G60)</f>
        <v>326491000</v>
      </c>
      <c r="H60" s="11">
        <f>SUM(CPT:DC5!H60)</f>
        <v>344661000</v>
      </c>
    </row>
    <row r="61" spans="1:8" ht="12.75">
      <c r="A61" s="25"/>
      <c r="B61" s="25"/>
      <c r="C61" s="25"/>
      <c r="D61" s="8" t="s">
        <v>76</v>
      </c>
      <c r="E61" s="8" t="s">
        <v>76</v>
      </c>
      <c r="F61" s="12">
        <f>SUM(CPT:DC5!F61)</f>
        <v>5928000</v>
      </c>
      <c r="G61" s="13">
        <f>SUM(CPT:DC5!G61)</f>
        <v>6176000</v>
      </c>
      <c r="H61" s="14">
        <f>SUM(CPT:DC5!H61)</f>
        <v>6520000</v>
      </c>
    </row>
    <row r="62" spans="1:8" ht="12.75">
      <c r="A62" s="25"/>
      <c r="B62" s="25"/>
      <c r="C62" s="25"/>
      <c r="D62" s="8" t="s">
        <v>77</v>
      </c>
      <c r="E62" s="8" t="s">
        <v>77</v>
      </c>
      <c r="F62" s="12">
        <f>SUM(CPT:DC5!F62)</f>
        <v>224414000</v>
      </c>
      <c r="G62" s="13">
        <f>SUM(CPT:DC5!G62)</f>
        <v>244224000</v>
      </c>
      <c r="H62" s="14">
        <f>SUM(CPT:DC5!H62)</f>
        <v>270814000</v>
      </c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1373568000</v>
      </c>
      <c r="G65" s="3">
        <f>SUM(G66:G68)</f>
        <v>1636389000</v>
      </c>
      <c r="H65" s="3">
        <f>SUM(H66:H68)</f>
        <v>1442150000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f>SUM(CPT:DC5!F66)</f>
        <v>1367068000</v>
      </c>
      <c r="G66" s="10">
        <f>SUM(CPT:DC5!G66)</f>
        <v>1634889000</v>
      </c>
      <c r="H66" s="11">
        <f>SUM(CPT:DC5!H66)</f>
        <v>1440650000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>
        <f>SUM(CPT:DC5!F67)</f>
        <v>5000000</v>
      </c>
      <c r="G67" s="13">
        <f>SUM(CPT:DC5!G67)</f>
        <v>0</v>
      </c>
      <c r="H67" s="14">
        <f>SUM(CPT:DC5!H67)</f>
        <v>0</v>
      </c>
    </row>
    <row r="68" spans="1:8" ht="12.75">
      <c r="A68" s="25"/>
      <c r="B68" s="25"/>
      <c r="C68" s="25"/>
      <c r="D68" s="8" t="s">
        <v>81</v>
      </c>
      <c r="E68" s="8" t="s">
        <v>81</v>
      </c>
      <c r="F68" s="15">
        <f>SUM(CPT:DC5!F68)</f>
        <v>1500000</v>
      </c>
      <c r="G68" s="16">
        <f>SUM(CPT:DC5!G68)</f>
        <v>1500000</v>
      </c>
      <c r="H68" s="17">
        <f>SUM(CPT:DC5!H68)</f>
        <v>1500000</v>
      </c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15000000</v>
      </c>
      <c r="G70" s="3">
        <f>SUM(G71:G74)</f>
        <v>21650000</v>
      </c>
      <c r="H70" s="3">
        <f>SUM(H71:H74)</f>
        <v>11450000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>
        <f>SUM(CPT:DC5!F71)</f>
        <v>15000000</v>
      </c>
      <c r="G71" s="10">
        <f>SUM(CPT:DC5!G71)</f>
        <v>21650000</v>
      </c>
      <c r="H71" s="11">
        <f>SUM(CPT:DC5!H71)</f>
        <v>11450000</v>
      </c>
    </row>
    <row r="72" spans="1:8" ht="12.75">
      <c r="A72" s="25"/>
      <c r="B72" s="25"/>
      <c r="C72" s="25"/>
      <c r="D72" s="8" t="s">
        <v>84</v>
      </c>
      <c r="E72" s="8" t="s">
        <v>106</v>
      </c>
      <c r="F72" s="12">
        <f>SUM(CPT:DC5!F72)</f>
        <v>0</v>
      </c>
      <c r="G72" s="13">
        <f>SUM(CPT:DC5!G72)</f>
        <v>0</v>
      </c>
      <c r="H72" s="14">
        <f>SUM(CPT:DC5!H72)</f>
        <v>0</v>
      </c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188992000</v>
      </c>
      <c r="G76" s="3">
        <f>SUM(G77:G82)</f>
        <v>176247000</v>
      </c>
      <c r="H76" s="3">
        <f>SUM(H77:H82)</f>
        <v>204118000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>
        <f>SUM(CPT:DC5!F77)</f>
        <v>3000000</v>
      </c>
      <c r="G77" s="10">
        <f>SUM(CPT:DC5!G77)</f>
        <v>3000000</v>
      </c>
      <c r="H77" s="11">
        <f>SUM(CPT:DC5!H77)</f>
        <v>3000000</v>
      </c>
    </row>
    <row r="78" spans="1:8" ht="12.75">
      <c r="A78" s="25"/>
      <c r="B78" s="25"/>
      <c r="C78" s="25"/>
      <c r="D78" s="8" t="s">
        <v>87</v>
      </c>
      <c r="E78" s="8" t="s">
        <v>87</v>
      </c>
      <c r="F78" s="12">
        <f>SUM(CPT:DC5!F78)</f>
        <v>0</v>
      </c>
      <c r="G78" s="13">
        <f>SUM(CPT:DC5!G78)</f>
        <v>3500000</v>
      </c>
      <c r="H78" s="14">
        <f>SUM(CPT:DC5!H78)</f>
        <v>3500000</v>
      </c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f>SUM(CPT:DC5!F79)</f>
        <v>58906000</v>
      </c>
      <c r="G79" s="13">
        <f>SUM(CPT:DC5!G79)</f>
        <v>53000000</v>
      </c>
      <c r="H79" s="14">
        <f>SUM(CPT:DC5!H79)</f>
        <v>75000000</v>
      </c>
    </row>
    <row r="80" spans="1:8" ht="12.75">
      <c r="A80" s="25"/>
      <c r="B80" s="25"/>
      <c r="C80" s="25"/>
      <c r="D80" s="8" t="s">
        <v>89</v>
      </c>
      <c r="E80" s="8" t="s">
        <v>89</v>
      </c>
      <c r="F80" s="12">
        <f>SUM(CPT:DC5!F80)</f>
        <v>101086000</v>
      </c>
      <c r="G80" s="13">
        <f>SUM(CPT:DC5!G80)</f>
        <v>106747000</v>
      </c>
      <c r="H80" s="14">
        <f>SUM(CPT:DC5!H80)</f>
        <v>112618000</v>
      </c>
    </row>
    <row r="81" spans="1:8" ht="12.75">
      <c r="A81" s="25"/>
      <c r="B81" s="25"/>
      <c r="C81" s="25"/>
      <c r="D81" s="8"/>
      <c r="E81" s="8" t="s">
        <v>90</v>
      </c>
      <c r="F81" s="12">
        <f>SUM(CPT:DC5!F81)</f>
        <v>10000000</v>
      </c>
      <c r="G81" s="13">
        <f>SUM(CPT:DC5!G81)</f>
        <v>10000000</v>
      </c>
      <c r="H81" s="14">
        <f>SUM(CPT:DC5!H81)</f>
        <v>10000000</v>
      </c>
    </row>
    <row r="82" spans="1:8" ht="12.75">
      <c r="A82" s="25"/>
      <c r="B82" s="25"/>
      <c r="C82" s="25"/>
      <c r="E82" s="8" t="s">
        <v>107</v>
      </c>
      <c r="F82" s="41">
        <f>SUM(CPT:DC5!F82)</f>
        <v>16000000</v>
      </c>
      <c r="G82" s="42">
        <f>SUM(CPT:DC5!G82)</f>
        <v>0</v>
      </c>
      <c r="H82" s="43">
        <f>SUM(CPT:DC5!H82)</f>
        <v>0</v>
      </c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254091000</v>
      </c>
      <c r="G84" s="3">
        <f>SUM(G85:G89)</f>
        <v>256036000</v>
      </c>
      <c r="H84" s="3">
        <f>SUM(H85:H89)</f>
        <v>263765000</v>
      </c>
    </row>
    <row r="85" spans="1:8" ht="12.75">
      <c r="A85" s="25"/>
      <c r="B85" s="25"/>
      <c r="C85" s="25"/>
      <c r="D85" s="18"/>
      <c r="E85" s="8" t="s">
        <v>92</v>
      </c>
      <c r="F85" s="9">
        <f>SUM(CPT:DC5!F85)</f>
        <v>70089000</v>
      </c>
      <c r="G85" s="10">
        <f>SUM(CPT:DC5!G85)</f>
        <v>73965000</v>
      </c>
      <c r="H85" s="11">
        <f>SUM(CPT:DC5!H85)</f>
        <v>77958000</v>
      </c>
    </row>
    <row r="86" spans="1:8" ht="12.75">
      <c r="A86" s="25"/>
      <c r="B86" s="25"/>
      <c r="C86" s="25"/>
      <c r="D86" s="18"/>
      <c r="E86" s="8" t="s">
        <v>93</v>
      </c>
      <c r="F86" s="12">
        <f>SUM(CPT:DC5!F86)</f>
        <v>167631000</v>
      </c>
      <c r="G86" s="13">
        <f>SUM(CPT:DC5!G86)</f>
        <v>167082000</v>
      </c>
      <c r="H86" s="14">
        <f>SUM(CPT:DC5!H86)</f>
        <v>170034000</v>
      </c>
    </row>
    <row r="87" spans="1:8" ht="12.75">
      <c r="A87" s="25"/>
      <c r="B87" s="25"/>
      <c r="C87" s="25"/>
      <c r="D87" s="2" t="s">
        <v>91</v>
      </c>
      <c r="E87" s="8" t="s">
        <v>94</v>
      </c>
      <c r="F87" s="12">
        <f>SUM(CPT:DC5!F87)</f>
        <v>10000000</v>
      </c>
      <c r="G87" s="13">
        <f>SUM(CPT:DC5!G87)</f>
        <v>10000000</v>
      </c>
      <c r="H87" s="14">
        <f>SUM(CPT:DC5!H87)</f>
        <v>10550000</v>
      </c>
    </row>
    <row r="88" spans="1:8" ht="12.75">
      <c r="A88" s="25"/>
      <c r="B88" s="25"/>
      <c r="C88" s="25"/>
      <c r="D88" s="8" t="s">
        <v>92</v>
      </c>
      <c r="E88" s="8" t="s">
        <v>95</v>
      </c>
      <c r="F88" s="12">
        <f>SUM(CPT:DC5!F88)</f>
        <v>4770000</v>
      </c>
      <c r="G88" s="13">
        <f>SUM(CPT:DC5!G88)</f>
        <v>4989000</v>
      </c>
      <c r="H88" s="14">
        <f>SUM(CPT:DC5!H88)</f>
        <v>5223000</v>
      </c>
    </row>
    <row r="89" spans="1:8" ht="12.75">
      <c r="A89" s="25"/>
      <c r="B89" s="25"/>
      <c r="C89" s="25"/>
      <c r="D89" s="8" t="s">
        <v>93</v>
      </c>
      <c r="E89" s="8" t="s">
        <v>96</v>
      </c>
      <c r="F89" s="15">
        <f>SUM(CPT:DC5!F89)</f>
        <v>1601000</v>
      </c>
      <c r="G89" s="16">
        <f>SUM(CPT:DC5!G89)</f>
        <v>0</v>
      </c>
      <c r="H89" s="17">
        <f>SUM(CPT:DC5!H89)</f>
        <v>0</v>
      </c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13041000</v>
      </c>
      <c r="G91" s="3">
        <f>SUM(G92:G97)</f>
        <v>4106000</v>
      </c>
      <c r="H91" s="3">
        <f>SUM(H92:H97)</f>
        <v>4106000</v>
      </c>
    </row>
    <row r="92" spans="1:8" ht="12.75">
      <c r="A92" s="25"/>
      <c r="B92" s="25"/>
      <c r="C92" s="25"/>
      <c r="E92" s="8" t="s">
        <v>98</v>
      </c>
      <c r="F92" s="9">
        <f>SUM(CPT:DC5!F92)</f>
        <v>0</v>
      </c>
      <c r="G92" s="10">
        <f>SUM(CPT:DC5!G92)</f>
        <v>0</v>
      </c>
      <c r="H92" s="11">
        <f>SUM(CPT:DC5!H92)</f>
        <v>0</v>
      </c>
    </row>
    <row r="93" spans="1:8" ht="12.75">
      <c r="A93" s="25"/>
      <c r="B93" s="25"/>
      <c r="C93" s="25"/>
      <c r="D93" s="18"/>
      <c r="E93" s="8" t="s">
        <v>99</v>
      </c>
      <c r="F93" s="12">
        <f>SUM(CPT:DC5!F93)</f>
        <v>8935000</v>
      </c>
      <c r="G93" s="13">
        <f>SUM(CPT:DC5!G93)</f>
        <v>0</v>
      </c>
      <c r="H93" s="14">
        <f>SUM(CPT:DC5!H93)</f>
        <v>0</v>
      </c>
    </row>
    <row r="94" spans="1:8" ht="12.75">
      <c r="A94" s="25"/>
      <c r="B94" s="25"/>
      <c r="C94" s="25"/>
      <c r="D94" s="2" t="s">
        <v>97</v>
      </c>
      <c r="E94" s="8" t="s">
        <v>100</v>
      </c>
      <c r="F94" s="12">
        <f>SUM(CPT:DC5!F94)</f>
        <v>0</v>
      </c>
      <c r="G94" s="13">
        <f>SUM(CPT:DC5!G94)</f>
        <v>0</v>
      </c>
      <c r="H94" s="14">
        <f>SUM(CPT:DC5!H94)</f>
        <v>0</v>
      </c>
    </row>
    <row r="95" spans="1:8" ht="12.75">
      <c r="A95" s="25"/>
      <c r="B95" s="25"/>
      <c r="C95" s="25"/>
      <c r="D95" s="8" t="s">
        <v>98</v>
      </c>
      <c r="E95" s="8" t="s">
        <v>101</v>
      </c>
      <c r="F95" s="12">
        <f>SUM(CPT:DC5!F95)</f>
        <v>1046000</v>
      </c>
      <c r="G95" s="13">
        <f>SUM(CPT:DC5!G95)</f>
        <v>1046000</v>
      </c>
      <c r="H95" s="14">
        <f>SUM(CPT:DC5!H95)</f>
        <v>1046000</v>
      </c>
    </row>
    <row r="96" spans="1:8" ht="12.75">
      <c r="A96" s="25"/>
      <c r="B96" s="25"/>
      <c r="C96" s="25"/>
      <c r="D96" s="8" t="s">
        <v>99</v>
      </c>
      <c r="E96" s="8" t="s">
        <v>102</v>
      </c>
      <c r="F96" s="45">
        <f>SUM(CPT:DC5!F96)</f>
        <v>0</v>
      </c>
      <c r="G96" s="19">
        <f>SUM(CPT:DC5!G96)</f>
        <v>0</v>
      </c>
      <c r="H96" s="46">
        <f>SUM(CPT:DC5!H96)</f>
        <v>0</v>
      </c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f>SUM(CPT:DC5!F97)</f>
        <v>3060000</v>
      </c>
      <c r="G97" s="16">
        <f>SUM(CPT:DC5!G97)</f>
        <v>3060000</v>
      </c>
      <c r="H97" s="17">
        <f>SUM(CPT:DC5!H97)</f>
        <v>3060000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2414612000</v>
      </c>
      <c r="G100" s="52">
        <f>G45</f>
        <v>2685437000</v>
      </c>
      <c r="H100" s="52">
        <f>H45</f>
        <v>2551972000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1" ht="12.75">
      <c r="D151" s="39"/>
    </row>
    <row r="153" s="37" customFormat="1" ht="12.75"/>
    <row r="154" ht="12.75">
      <c r="D154" s="39"/>
    </row>
    <row r="156" s="37" customFormat="1" ht="12.75"/>
    <row r="157" ht="12.75">
      <c r="D157" s="39"/>
    </row>
    <row r="159" s="37" customFormat="1" ht="12.75"/>
    <row r="160" ht="12.75">
      <c r="D160" s="39"/>
    </row>
    <row r="161" ht="12.75">
      <c r="D161" s="39"/>
    </row>
    <row r="162" ht="12.75">
      <c r="D162" s="39"/>
    </row>
    <row r="163" s="37" customFormat="1" ht="12.75"/>
    <row r="164" ht="12.75">
      <c r="D164" s="39"/>
    </row>
    <row r="165" ht="12.75">
      <c r="D165" s="39"/>
    </row>
    <row r="166" ht="12.75">
      <c r="D166" s="39"/>
    </row>
    <row r="167" spans="4:5" ht="12.75">
      <c r="D167" s="37"/>
      <c r="E167" s="37"/>
    </row>
    <row r="168" ht="12.75">
      <c r="D168" s="39"/>
    </row>
    <row r="169" spans="4:5" ht="12.75">
      <c r="D169" s="37"/>
      <c r="E169" s="37"/>
    </row>
    <row r="170" ht="12.75">
      <c r="D170" s="39"/>
    </row>
    <row r="171" ht="12.75">
      <c r="D171" s="39"/>
    </row>
    <row r="172" ht="12.75">
      <c r="D172" s="39"/>
    </row>
    <row r="173" spans="4:5" ht="12.75">
      <c r="D173" s="37"/>
      <c r="E173" s="37"/>
    </row>
    <row r="174" ht="12.75">
      <c r="D174" s="39"/>
    </row>
    <row r="175" ht="12.75">
      <c r="D175" s="39"/>
    </row>
    <row r="176" ht="12.75">
      <c r="D176" s="39"/>
    </row>
    <row r="177" s="37" customFormat="1" ht="12.75"/>
    <row r="178" ht="12.75">
      <c r="D178" s="39"/>
    </row>
    <row r="179" ht="12.75">
      <c r="D179" s="39"/>
    </row>
    <row r="180" ht="12.75">
      <c r="D180" s="39"/>
    </row>
    <row r="181" s="37" customFormat="1" ht="12.75"/>
    <row r="182" ht="12.75">
      <c r="D182" s="39"/>
    </row>
    <row r="183" ht="12.75">
      <c r="D183" s="39"/>
    </row>
    <row r="184" ht="12.75">
      <c r="D184" s="39"/>
    </row>
    <row r="185" s="37" customFormat="1" ht="12.75"/>
    <row r="186" ht="12.75">
      <c r="D186" s="39"/>
    </row>
    <row r="187" ht="12.75">
      <c r="D187" s="39"/>
    </row>
    <row r="188" ht="12.75">
      <c r="D188" s="39"/>
    </row>
    <row r="189" s="37" customFormat="1" ht="12.75"/>
    <row r="190" ht="12.75">
      <c r="D190" s="39"/>
    </row>
    <row r="193" s="37" customFormat="1" ht="12.75"/>
    <row r="194" ht="12.75">
      <c r="D194" s="39"/>
    </row>
    <row r="196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301"/>
  <sheetViews>
    <sheetView showGridLines="0" zoomScalePageLayoutView="0" workbookViewId="0" topLeftCell="A55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45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137518000</v>
      </c>
      <c r="G5" s="3">
        <v>150601000</v>
      </c>
      <c r="H5" s="3">
        <v>165045000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40222000</v>
      </c>
      <c r="G7" s="6">
        <f>SUM(G8:G17)</f>
        <v>41542000</v>
      </c>
      <c r="H7" s="6">
        <f>SUM(H8:H17)</f>
        <v>46561000</v>
      </c>
    </row>
    <row r="8" spans="1:8" ht="12.75">
      <c r="A8" s="25"/>
      <c r="B8" s="25"/>
      <c r="C8" s="25"/>
      <c r="D8" s="25"/>
      <c r="E8" s="30" t="s">
        <v>9</v>
      </c>
      <c r="F8" s="13">
        <v>34484000</v>
      </c>
      <c r="G8" s="13">
        <v>35142000</v>
      </c>
      <c r="H8" s="13">
        <v>36961000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5738000</v>
      </c>
      <c r="G11" s="13">
        <v>6400000</v>
      </c>
      <c r="H11" s="13">
        <v>9600000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5983000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4433000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183723000</v>
      </c>
      <c r="G28" s="33">
        <f>+G5+G6+G7+G18</f>
        <v>193693000</v>
      </c>
      <c r="H28" s="33">
        <f>+H5+H6+H7+H18</f>
        <v>213156000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0</v>
      </c>
      <c r="H30" s="3">
        <f>SUM(H31:H36)</f>
        <v>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2750000</v>
      </c>
      <c r="G37" s="3">
        <f>SUM(G38:G38)</f>
        <v>2000000</v>
      </c>
      <c r="H37" s="3">
        <f>SUM(H38:H38)</f>
        <v>500000</v>
      </c>
    </row>
    <row r="38" spans="1:8" ht="12.75">
      <c r="A38" s="25"/>
      <c r="B38" s="25"/>
      <c r="C38" s="25"/>
      <c r="D38" s="25"/>
      <c r="E38" s="30" t="s">
        <v>21</v>
      </c>
      <c r="F38" s="20">
        <v>2750000</v>
      </c>
      <c r="G38" s="20">
        <v>2000000</v>
      </c>
      <c r="H38" s="20">
        <v>500000</v>
      </c>
    </row>
    <row r="39" spans="1:8" ht="16.5">
      <c r="A39" s="25"/>
      <c r="B39" s="25"/>
      <c r="C39" s="25"/>
      <c r="D39" s="25"/>
      <c r="E39" s="32" t="s">
        <v>35</v>
      </c>
      <c r="F39" s="22">
        <f>+F30+F37</f>
        <v>2750000</v>
      </c>
      <c r="G39" s="22">
        <f>+G30+G37</f>
        <v>2000000</v>
      </c>
      <c r="H39" s="22">
        <f>+H30+H37</f>
        <v>500000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186473000</v>
      </c>
      <c r="G40" s="23">
        <f>+G28+G39</f>
        <v>195693000</v>
      </c>
      <c r="H40" s="23">
        <f>+H28+H39</f>
        <v>213656000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164630000</v>
      </c>
      <c r="G45" s="6">
        <f>SUM(G47+G53+G59+G65+G70+G76+G84+G91)</f>
        <v>168025000</v>
      </c>
      <c r="H45" s="6">
        <f>SUM(H47+H53+H59+H65+H70+H76+H84+H91)</f>
        <v>138880000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615000</v>
      </c>
      <c r="G47" s="3">
        <f>SUM(G48:G51)</f>
        <v>255000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255000</v>
      </c>
      <c r="G48" s="10">
        <v>255000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101810000</v>
      </c>
      <c r="G65" s="3">
        <f>SUM(G66:G68)</f>
        <v>134020000</v>
      </c>
      <c r="H65" s="3">
        <f>SUM(H66:H68)</f>
        <v>60160000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101810000</v>
      </c>
      <c r="G66" s="10">
        <v>134020000</v>
      </c>
      <c r="H66" s="11">
        <v>60160000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/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38647000</v>
      </c>
      <c r="G76" s="3">
        <f>SUM(G77:G82)</f>
        <v>16000000</v>
      </c>
      <c r="H76" s="3">
        <f>SUM(H77:H82)</f>
        <v>60000000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38647000</v>
      </c>
      <c r="G79" s="13">
        <v>16000000</v>
      </c>
      <c r="H79" s="14">
        <v>60000000</v>
      </c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21964000</v>
      </c>
      <c r="G84" s="3">
        <f>SUM(G85:G89)</f>
        <v>17639000</v>
      </c>
      <c r="H84" s="3">
        <f>SUM(H85:H89)</f>
        <v>18609000</v>
      </c>
    </row>
    <row r="85" spans="1:8" ht="12.75">
      <c r="A85" s="25"/>
      <c r="B85" s="25"/>
      <c r="C85" s="25"/>
      <c r="D85" s="18"/>
      <c r="E85" s="8" t="s">
        <v>92</v>
      </c>
      <c r="F85" s="9"/>
      <c r="G85" s="10"/>
      <c r="H85" s="11"/>
    </row>
    <row r="86" spans="1:8" ht="12.75">
      <c r="A86" s="25"/>
      <c r="B86" s="25"/>
      <c r="C86" s="25"/>
      <c r="D86" s="18"/>
      <c r="E86" s="8" t="s">
        <v>93</v>
      </c>
      <c r="F86" s="12">
        <v>21736000</v>
      </c>
      <c r="G86" s="13">
        <v>17639000</v>
      </c>
      <c r="H86" s="14">
        <v>18609000</v>
      </c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>
        <v>228000</v>
      </c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1594000</v>
      </c>
      <c r="G91" s="3">
        <f>SUM(G92:G97)</f>
        <v>111000</v>
      </c>
      <c r="H91" s="3">
        <f>SUM(H92:H97)</f>
        <v>111000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>
        <v>1483000</v>
      </c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/>
      <c r="G95" s="13"/>
      <c r="H95" s="14"/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111000</v>
      </c>
      <c r="G97" s="16">
        <v>111000</v>
      </c>
      <c r="H97" s="17">
        <v>111000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164630000</v>
      </c>
      <c r="G100" s="50">
        <f>G45</f>
        <v>168025000</v>
      </c>
      <c r="H100" s="50">
        <f>H45</f>
        <v>138880000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301"/>
  <sheetViews>
    <sheetView showGridLines="0" zoomScalePageLayoutView="0" workbookViewId="0" topLeftCell="A49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46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124176000</v>
      </c>
      <c r="G5" s="3">
        <v>136177000</v>
      </c>
      <c r="H5" s="3">
        <v>150331000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40107000</v>
      </c>
      <c r="G7" s="6">
        <f>SUM(G8:G17)</f>
        <v>40259000</v>
      </c>
      <c r="H7" s="6">
        <f>SUM(H8:H17)</f>
        <v>44036000</v>
      </c>
    </row>
    <row r="8" spans="1:8" ht="12.75">
      <c r="A8" s="25"/>
      <c r="B8" s="25"/>
      <c r="C8" s="25"/>
      <c r="D8" s="25"/>
      <c r="E8" s="30" t="s">
        <v>9</v>
      </c>
      <c r="F8" s="13">
        <v>35107000</v>
      </c>
      <c r="G8" s="13">
        <v>35779000</v>
      </c>
      <c r="H8" s="13">
        <v>37636000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5000000</v>
      </c>
      <c r="G11" s="13">
        <v>4480000</v>
      </c>
      <c r="H11" s="13">
        <v>6400000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7272000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5722000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171555000</v>
      </c>
      <c r="G28" s="33">
        <f>+G5+G6+G7+G18</f>
        <v>177986000</v>
      </c>
      <c r="H28" s="33">
        <f>+H5+H6+H7+H18</f>
        <v>195917000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0</v>
      </c>
      <c r="H30" s="3">
        <f>SUM(H31:H36)</f>
        <v>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2750000</v>
      </c>
      <c r="H37" s="3">
        <f>SUM(H38:H38)</f>
        <v>3800000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>
        <v>2750000</v>
      </c>
      <c r="H38" s="20">
        <v>3800000</v>
      </c>
    </row>
    <row r="39" spans="1:8" ht="16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2750000</v>
      </c>
      <c r="H39" s="22">
        <f>+H30+H37</f>
        <v>3800000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171555000</v>
      </c>
      <c r="G40" s="23">
        <f>+G28+G39</f>
        <v>180736000</v>
      </c>
      <c r="H40" s="23">
        <f>+H28+H39</f>
        <v>199717000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64949000</v>
      </c>
      <c r="G45" s="6">
        <f>SUM(G47+G53+G59+G65+G70+G76+G84+G91)</f>
        <v>54560000</v>
      </c>
      <c r="H45" s="6">
        <f>SUM(H47+H53+H59+H65+H70+H76+H84+H91)</f>
        <v>57733000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615000</v>
      </c>
      <c r="G47" s="3">
        <f>SUM(G48:G51)</f>
        <v>255000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255000</v>
      </c>
      <c r="G48" s="10">
        <v>255000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48094000</v>
      </c>
      <c r="G65" s="3">
        <f>SUM(G66:G68)</f>
        <v>39280000</v>
      </c>
      <c r="H65" s="3">
        <f>SUM(H66:H68)</f>
        <v>41000000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48094000</v>
      </c>
      <c r="G66" s="10">
        <v>39280000</v>
      </c>
      <c r="H66" s="11">
        <v>41000000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1500000</v>
      </c>
      <c r="H70" s="3">
        <f>SUM(H71:H74)</f>
        <v>2500000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>
        <v>1500000</v>
      </c>
      <c r="H71" s="11">
        <v>2500000</v>
      </c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971000</v>
      </c>
      <c r="G76" s="3">
        <f>SUM(G77:G82)</f>
        <v>600000</v>
      </c>
      <c r="H76" s="3">
        <f>SUM(H77:H82)</f>
        <v>600000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>
        <v>600000</v>
      </c>
      <c r="G77" s="10">
        <v>600000</v>
      </c>
      <c r="H77" s="11">
        <v>600000</v>
      </c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371000</v>
      </c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12210000</v>
      </c>
      <c r="G84" s="3">
        <f>SUM(G85:G89)</f>
        <v>12869000</v>
      </c>
      <c r="H84" s="3">
        <f>SUM(H85:H89)</f>
        <v>13577000</v>
      </c>
    </row>
    <row r="85" spans="1:8" ht="12.75">
      <c r="A85" s="25"/>
      <c r="B85" s="25"/>
      <c r="C85" s="25"/>
      <c r="D85" s="18"/>
      <c r="E85" s="8" t="s">
        <v>92</v>
      </c>
      <c r="F85" s="9"/>
      <c r="G85" s="10"/>
      <c r="H85" s="11"/>
    </row>
    <row r="86" spans="1:8" ht="12.75">
      <c r="A86" s="25"/>
      <c r="B86" s="25"/>
      <c r="C86" s="25"/>
      <c r="D86" s="18"/>
      <c r="E86" s="8" t="s">
        <v>93</v>
      </c>
      <c r="F86" s="12">
        <v>12210000</v>
      </c>
      <c r="G86" s="13">
        <v>12869000</v>
      </c>
      <c r="H86" s="14">
        <v>13577000</v>
      </c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3059000</v>
      </c>
      <c r="G91" s="3">
        <f>SUM(G92:G97)</f>
        <v>56000</v>
      </c>
      <c r="H91" s="3">
        <f>SUM(H92:H97)</f>
        <v>56000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>
        <v>3003000</v>
      </c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/>
      <c r="G95" s="13"/>
      <c r="H95" s="14"/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56000</v>
      </c>
      <c r="G97" s="16">
        <v>56000</v>
      </c>
      <c r="H97" s="17">
        <v>56000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64949000</v>
      </c>
      <c r="G100" s="50">
        <f>G45</f>
        <v>54560000</v>
      </c>
      <c r="H100" s="50">
        <f>H45</f>
        <v>57733000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H301"/>
  <sheetViews>
    <sheetView showGridLines="0" zoomScalePageLayoutView="0" workbookViewId="0" topLeftCell="A52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47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108977000</v>
      </c>
      <c r="G5" s="3">
        <v>117997000</v>
      </c>
      <c r="H5" s="3">
        <v>128040000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38810000</v>
      </c>
      <c r="G7" s="6">
        <f>SUM(G8:G17)</f>
        <v>38932000</v>
      </c>
      <c r="H7" s="6">
        <f>SUM(H8:H17)</f>
        <v>55282000</v>
      </c>
    </row>
    <row r="8" spans="1:8" ht="12.75">
      <c r="A8" s="25"/>
      <c r="B8" s="25"/>
      <c r="C8" s="25"/>
      <c r="D8" s="25"/>
      <c r="E8" s="30" t="s">
        <v>9</v>
      </c>
      <c r="F8" s="13">
        <v>33810000</v>
      </c>
      <c r="G8" s="13">
        <v>34452000</v>
      </c>
      <c r="H8" s="13">
        <v>36230000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5000000</v>
      </c>
      <c r="G11" s="13">
        <v>4480000</v>
      </c>
      <c r="H11" s="13">
        <v>19052000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4616000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3066000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152403000</v>
      </c>
      <c r="G28" s="33">
        <f>+G5+G6+G7+G18</f>
        <v>158479000</v>
      </c>
      <c r="H28" s="33">
        <f>+H5+H6+H7+H18</f>
        <v>184872000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11584000</v>
      </c>
      <c r="H30" s="3">
        <f>SUM(H31:H36)</f>
        <v>12221000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>
        <v>11584000</v>
      </c>
      <c r="H32" s="13">
        <v>12221000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11584000</v>
      </c>
      <c r="H39" s="22">
        <f>+H30+H37</f>
        <v>12221000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152403000</v>
      </c>
      <c r="G40" s="23">
        <f>+G28+G39</f>
        <v>170063000</v>
      </c>
      <c r="H40" s="23">
        <f>+H28+H39</f>
        <v>197093000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131780000</v>
      </c>
      <c r="G45" s="6">
        <f>SUM(G47+G53+G59+G65+G70+G76+G84+G91)</f>
        <v>121127000</v>
      </c>
      <c r="H45" s="6">
        <f>SUM(H47+H53+H59+H65+H70+H76+H84+H91)</f>
        <v>56176000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640000</v>
      </c>
      <c r="G47" s="3">
        <f>SUM(G48:G51)</f>
        <v>280000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280000</v>
      </c>
      <c r="G48" s="10">
        <v>280000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118080000</v>
      </c>
      <c r="G65" s="3">
        <f>SUM(G66:G68)</f>
        <v>108300000</v>
      </c>
      <c r="H65" s="3">
        <f>SUM(H66:H68)</f>
        <v>45000000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118080000</v>
      </c>
      <c r="G66" s="10">
        <v>108300000</v>
      </c>
      <c r="H66" s="11">
        <v>45000000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3200000</v>
      </c>
      <c r="G70" s="3">
        <f>SUM(G71:G74)</f>
        <v>2950000</v>
      </c>
      <c r="H70" s="3">
        <f>SUM(H71:H74)</f>
        <v>950000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>
        <v>3200000</v>
      </c>
      <c r="G71" s="10">
        <v>2950000</v>
      </c>
      <c r="H71" s="11">
        <v>950000</v>
      </c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150000</v>
      </c>
      <c r="G76" s="3">
        <f>SUM(G77:G82)</f>
        <v>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150000</v>
      </c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9517000</v>
      </c>
      <c r="G84" s="3">
        <f>SUM(G85:G89)</f>
        <v>9504000</v>
      </c>
      <c r="H84" s="3">
        <f>SUM(H85:H89)</f>
        <v>10027000</v>
      </c>
    </row>
    <row r="85" spans="1:8" ht="12.75">
      <c r="A85" s="25"/>
      <c r="B85" s="25"/>
      <c r="C85" s="25"/>
      <c r="D85" s="18"/>
      <c r="E85" s="8" t="s">
        <v>92</v>
      </c>
      <c r="F85" s="9"/>
      <c r="G85" s="10"/>
      <c r="H85" s="11"/>
    </row>
    <row r="86" spans="1:8" ht="12.75">
      <c r="A86" s="25"/>
      <c r="B86" s="25"/>
      <c r="C86" s="25"/>
      <c r="D86" s="18"/>
      <c r="E86" s="8" t="s">
        <v>93</v>
      </c>
      <c r="F86" s="12">
        <v>9517000</v>
      </c>
      <c r="G86" s="13">
        <v>9504000</v>
      </c>
      <c r="H86" s="14">
        <v>10027000</v>
      </c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193000</v>
      </c>
      <c r="G91" s="3">
        <f>SUM(G92:G97)</f>
        <v>93000</v>
      </c>
      <c r="H91" s="3">
        <f>SUM(H92:H97)</f>
        <v>199000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>
        <v>100000</v>
      </c>
      <c r="G95" s="13"/>
      <c r="H95" s="14">
        <v>106000</v>
      </c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93000</v>
      </c>
      <c r="G97" s="16">
        <v>93000</v>
      </c>
      <c r="H97" s="17">
        <v>93000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131780000</v>
      </c>
      <c r="G100" s="50">
        <f>G45</f>
        <v>121127000</v>
      </c>
      <c r="H100" s="50">
        <f>H45</f>
        <v>56176000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H301"/>
  <sheetViews>
    <sheetView showGridLines="0" zoomScalePageLayoutView="0" workbookViewId="0" topLeftCell="A52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48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73093000</v>
      </c>
      <c r="G5" s="3">
        <v>79172000</v>
      </c>
      <c r="H5" s="3">
        <v>85535000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24612000</v>
      </c>
      <c r="G7" s="6">
        <f>SUM(G8:G17)</f>
        <v>24543000</v>
      </c>
      <c r="H7" s="6">
        <f>SUM(H8:H17)</f>
        <v>26208000</v>
      </c>
    </row>
    <row r="8" spans="1:8" ht="12.75">
      <c r="A8" s="25"/>
      <c r="B8" s="25"/>
      <c r="C8" s="25"/>
      <c r="D8" s="25"/>
      <c r="E8" s="30" t="s">
        <v>9</v>
      </c>
      <c r="F8" s="13">
        <v>21612000</v>
      </c>
      <c r="G8" s="13">
        <v>21983000</v>
      </c>
      <c r="H8" s="13">
        <v>23008000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3000000</v>
      </c>
      <c r="G11" s="13">
        <v>2560000</v>
      </c>
      <c r="H11" s="13">
        <v>3200000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3290000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1740000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100995000</v>
      </c>
      <c r="G28" s="33">
        <f>+G5+G6+G7+G18</f>
        <v>105265000</v>
      </c>
      <c r="H28" s="33">
        <f>+H5+H6+H7+H18</f>
        <v>113293000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22000</v>
      </c>
      <c r="H30" s="3">
        <f>SUM(H31:H36)</f>
        <v>23000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>
        <v>22000</v>
      </c>
      <c r="H32" s="13">
        <v>23000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22000</v>
      </c>
      <c r="H39" s="22">
        <f>+H30+H37</f>
        <v>23000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100995000</v>
      </c>
      <c r="G40" s="23">
        <f>+G28+G39</f>
        <v>105287000</v>
      </c>
      <c r="H40" s="23">
        <f>+H28+H39</f>
        <v>113316000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30054000</v>
      </c>
      <c r="G45" s="6">
        <f>SUM(G47+G53+G59+G65+G70+G76+G84+G91)</f>
        <v>30907000</v>
      </c>
      <c r="H45" s="6">
        <f>SUM(H47+H53+H59+H65+H70+H76+H84+H91)</f>
        <v>29558000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690000</v>
      </c>
      <c r="G47" s="3">
        <f>SUM(G48:G51)</f>
        <v>330000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330000</v>
      </c>
      <c r="G48" s="10">
        <v>330000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20290000</v>
      </c>
      <c r="G65" s="3">
        <f>SUM(G66:G68)</f>
        <v>21160000</v>
      </c>
      <c r="H65" s="3">
        <f>SUM(H66:H68)</f>
        <v>19630000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20290000</v>
      </c>
      <c r="G66" s="10">
        <v>21160000</v>
      </c>
      <c r="H66" s="11">
        <v>19630000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/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145000</v>
      </c>
      <c r="G76" s="3">
        <f>SUM(G77:G82)</f>
        <v>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145000</v>
      </c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8910000</v>
      </c>
      <c r="G84" s="3">
        <f>SUM(G85:G89)</f>
        <v>9398000</v>
      </c>
      <c r="H84" s="3">
        <f>SUM(H85:H89)</f>
        <v>9909000</v>
      </c>
    </row>
    <row r="85" spans="1:8" ht="12.75">
      <c r="A85" s="25"/>
      <c r="B85" s="25"/>
      <c r="C85" s="25"/>
      <c r="D85" s="18"/>
      <c r="E85" s="8" t="s">
        <v>92</v>
      </c>
      <c r="F85" s="9">
        <v>5700000</v>
      </c>
      <c r="G85" s="10">
        <v>6015000</v>
      </c>
      <c r="H85" s="11">
        <v>6340000</v>
      </c>
    </row>
    <row r="86" spans="1:8" ht="12.75">
      <c r="A86" s="25"/>
      <c r="B86" s="25"/>
      <c r="C86" s="25"/>
      <c r="D86" s="18"/>
      <c r="E86" s="8" t="s">
        <v>93</v>
      </c>
      <c r="F86" s="12">
        <v>3210000</v>
      </c>
      <c r="G86" s="13">
        <v>3383000</v>
      </c>
      <c r="H86" s="14">
        <v>3569000</v>
      </c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19000</v>
      </c>
      <c r="G91" s="3">
        <f>SUM(G92:G97)</f>
        <v>19000</v>
      </c>
      <c r="H91" s="3">
        <f>SUM(H92:H97)</f>
        <v>19000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/>
      <c r="G95" s="13"/>
      <c r="H95" s="14"/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19000</v>
      </c>
      <c r="G97" s="16">
        <v>19000</v>
      </c>
      <c r="H97" s="17">
        <v>19000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30054000</v>
      </c>
      <c r="G100" s="50">
        <f>G45</f>
        <v>30907000</v>
      </c>
      <c r="H100" s="50">
        <f>H45</f>
        <v>29558000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H301"/>
  <sheetViews>
    <sheetView showGridLines="0" zoomScalePageLayoutView="0" workbookViewId="0" topLeftCell="A49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49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225214000</v>
      </c>
      <c r="G5" s="3">
        <v>232002000</v>
      </c>
      <c r="H5" s="3">
        <v>238403000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2689000</v>
      </c>
      <c r="G7" s="6">
        <f>SUM(G8:G17)</f>
        <v>2848000</v>
      </c>
      <c r="H7" s="6">
        <f>SUM(H8:H17)</f>
        <v>3012000</v>
      </c>
    </row>
    <row r="8" spans="1:8" ht="12.75">
      <c r="A8" s="25"/>
      <c r="B8" s="25"/>
      <c r="C8" s="25"/>
      <c r="D8" s="25"/>
      <c r="E8" s="30" t="s">
        <v>9</v>
      </c>
      <c r="F8" s="13"/>
      <c r="G8" s="13"/>
      <c r="H8" s="13"/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/>
      <c r="G11" s="13"/>
      <c r="H11" s="13"/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>
        <v>2689000</v>
      </c>
      <c r="G13" s="13">
        <v>2848000</v>
      </c>
      <c r="H13" s="13">
        <v>3012000</v>
      </c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2391000</v>
      </c>
      <c r="G18" s="3">
        <f>SUM(G19:G27)</f>
        <v>1000000</v>
      </c>
      <c r="H18" s="3">
        <f>SUM(H19:H27)</f>
        <v>1000000</v>
      </c>
    </row>
    <row r="19" spans="1:8" ht="12.75">
      <c r="A19" s="25"/>
      <c r="B19" s="25"/>
      <c r="C19" s="25"/>
      <c r="D19" s="25"/>
      <c r="E19" s="30" t="s">
        <v>20</v>
      </c>
      <c r="F19" s="20">
        <v>1000000</v>
      </c>
      <c r="G19" s="20">
        <v>1000000</v>
      </c>
      <c r="H19" s="20">
        <v>1000000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1391000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230294000</v>
      </c>
      <c r="G28" s="33">
        <f>+G5+G6+G7+G18</f>
        <v>235850000</v>
      </c>
      <c r="H28" s="33">
        <f>+H5+H6+H7+H18</f>
        <v>242415000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0</v>
      </c>
      <c r="H30" s="3">
        <f>SUM(H31:H36)</f>
        <v>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0</v>
      </c>
      <c r="H39" s="22">
        <f>+H30+H37</f>
        <v>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230294000</v>
      </c>
      <c r="G40" s="23">
        <f>+G28+G39</f>
        <v>235850000</v>
      </c>
      <c r="H40" s="23">
        <f>+H28+H39</f>
        <v>242415000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1814000</v>
      </c>
      <c r="G45" s="6">
        <f>SUM(G47+G53+G59+G65+G70+G76+G84+G91)</f>
        <v>1254000</v>
      </c>
      <c r="H45" s="6">
        <f>SUM(H47+H53+H59+H65+H70+H76+H84+H91)</f>
        <v>974000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840000</v>
      </c>
      <c r="G47" s="3">
        <f>SUM(G48:G51)</f>
        <v>280000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480000</v>
      </c>
      <c r="G48" s="10">
        <v>280000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0</v>
      </c>
      <c r="G65" s="3">
        <f>SUM(G66:G68)</f>
        <v>0</v>
      </c>
      <c r="H65" s="3">
        <f>SUM(H66:H68)</f>
        <v>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/>
      <c r="G66" s="10"/>
      <c r="H66" s="11"/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/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900000</v>
      </c>
      <c r="G76" s="3">
        <f>SUM(G77:G82)</f>
        <v>900000</v>
      </c>
      <c r="H76" s="3">
        <f>SUM(H77:H82)</f>
        <v>900000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>
        <v>900000</v>
      </c>
      <c r="G77" s="10">
        <v>900000</v>
      </c>
      <c r="H77" s="11">
        <v>900000</v>
      </c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/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0</v>
      </c>
      <c r="G84" s="3">
        <f>SUM(G85:G89)</f>
        <v>0</v>
      </c>
      <c r="H84" s="3">
        <f>SUM(H85:H89)</f>
        <v>0</v>
      </c>
    </row>
    <row r="85" spans="1:8" ht="12.75">
      <c r="A85" s="25"/>
      <c r="B85" s="25"/>
      <c r="C85" s="25"/>
      <c r="D85" s="18"/>
      <c r="E85" s="8" t="s">
        <v>92</v>
      </c>
      <c r="F85" s="9"/>
      <c r="G85" s="10"/>
      <c r="H85" s="11"/>
    </row>
    <row r="86" spans="1:8" ht="12.75">
      <c r="A86" s="25"/>
      <c r="B86" s="25"/>
      <c r="C86" s="25"/>
      <c r="D86" s="18"/>
      <c r="E86" s="8" t="s">
        <v>93</v>
      </c>
      <c r="F86" s="12"/>
      <c r="G86" s="13"/>
      <c r="H86" s="14"/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74000</v>
      </c>
      <c r="G91" s="3">
        <f>SUM(G92:G97)</f>
        <v>74000</v>
      </c>
      <c r="H91" s="3">
        <f>SUM(H92:H97)</f>
        <v>74000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/>
      <c r="G95" s="13"/>
      <c r="H95" s="14"/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74000</v>
      </c>
      <c r="G97" s="16">
        <v>74000</v>
      </c>
      <c r="H97" s="17">
        <v>74000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1814000</v>
      </c>
      <c r="G100" s="50">
        <f>G45</f>
        <v>1254000</v>
      </c>
      <c r="H100" s="50">
        <f>H45</f>
        <v>974000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H301"/>
  <sheetViews>
    <sheetView showGridLines="0" zoomScalePageLayoutView="0" workbookViewId="0" topLeftCell="A49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50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87385000</v>
      </c>
      <c r="G5" s="3">
        <v>95274000</v>
      </c>
      <c r="H5" s="3">
        <v>103492000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30962000</v>
      </c>
      <c r="G7" s="6">
        <f>SUM(G8:G17)</f>
        <v>33470000</v>
      </c>
      <c r="H7" s="6">
        <f>SUM(H8:H17)</f>
        <v>34123000</v>
      </c>
    </row>
    <row r="8" spans="1:8" ht="12.75">
      <c r="A8" s="25"/>
      <c r="B8" s="25"/>
      <c r="C8" s="25"/>
      <c r="D8" s="25"/>
      <c r="E8" s="30" t="s">
        <v>9</v>
      </c>
      <c r="F8" s="13">
        <v>25962000</v>
      </c>
      <c r="G8" s="13">
        <v>26430000</v>
      </c>
      <c r="H8" s="13">
        <v>27723000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5000000</v>
      </c>
      <c r="G11" s="13">
        <v>7040000</v>
      </c>
      <c r="H11" s="13">
        <v>6400000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3151000</v>
      </c>
      <c r="G18" s="3">
        <f>SUM(G19:G27)</f>
        <v>1700000</v>
      </c>
      <c r="H18" s="3">
        <f>SUM(H19:H27)</f>
        <v>1700000</v>
      </c>
    </row>
    <row r="19" spans="1:8" ht="12.75">
      <c r="A19" s="25"/>
      <c r="B19" s="25"/>
      <c r="C19" s="25"/>
      <c r="D19" s="25"/>
      <c r="E19" s="30" t="s">
        <v>20</v>
      </c>
      <c r="F19" s="20">
        <v>1700000</v>
      </c>
      <c r="G19" s="20">
        <v>1700000</v>
      </c>
      <c r="H19" s="20">
        <v>1700000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1451000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121498000</v>
      </c>
      <c r="G28" s="33">
        <f>+G5+G6+G7+G18</f>
        <v>130444000</v>
      </c>
      <c r="H28" s="33">
        <f>+H5+H6+H7+H18</f>
        <v>139315000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13660000</v>
      </c>
      <c r="G30" s="3">
        <f>SUM(G31:G36)</f>
        <v>5399000</v>
      </c>
      <c r="H30" s="3">
        <f>SUM(H31:H36)</f>
        <v>4641000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>
        <v>13660000</v>
      </c>
      <c r="G32" s="13">
        <v>5399000</v>
      </c>
      <c r="H32" s="13">
        <v>4641000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13660000</v>
      </c>
      <c r="G39" s="22">
        <f>+G30+G37</f>
        <v>5399000</v>
      </c>
      <c r="H39" s="22">
        <f>+H30+H37</f>
        <v>4641000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135158000</v>
      </c>
      <c r="G40" s="23">
        <f>+G28+G39</f>
        <v>135843000</v>
      </c>
      <c r="H40" s="23">
        <f>+H28+H39</f>
        <v>143956000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71893000</v>
      </c>
      <c r="G45" s="6">
        <f>SUM(G47+G53+G59+G65+G70+G76+G84+G91)</f>
        <v>87244000</v>
      </c>
      <c r="H45" s="6">
        <f>SUM(H47+H53+H59+H65+H70+H76+H84+H91)</f>
        <v>74972000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690000</v>
      </c>
      <c r="G47" s="3">
        <f>SUM(G48:G51)</f>
        <v>330000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330000</v>
      </c>
      <c r="G48" s="10">
        <v>330000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61255000</v>
      </c>
      <c r="G65" s="3">
        <f>SUM(G66:G68)</f>
        <v>76869000</v>
      </c>
      <c r="H65" s="3">
        <f>SUM(H66:H68)</f>
        <v>64500000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61255000</v>
      </c>
      <c r="G66" s="10">
        <v>76869000</v>
      </c>
      <c r="H66" s="11">
        <v>64500000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/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117000</v>
      </c>
      <c r="G76" s="3">
        <f>SUM(G77:G82)</f>
        <v>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117000</v>
      </c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9701000</v>
      </c>
      <c r="G84" s="3">
        <f>SUM(G85:G89)</f>
        <v>9809000</v>
      </c>
      <c r="H84" s="3">
        <f>SUM(H85:H89)</f>
        <v>10342000</v>
      </c>
    </row>
    <row r="85" spans="1:8" ht="12.75">
      <c r="A85" s="25"/>
      <c r="B85" s="25"/>
      <c r="C85" s="25"/>
      <c r="D85" s="18"/>
      <c r="E85" s="8" t="s">
        <v>92</v>
      </c>
      <c r="F85" s="9">
        <v>6000000</v>
      </c>
      <c r="G85" s="10">
        <v>6331000</v>
      </c>
      <c r="H85" s="11">
        <v>6673000</v>
      </c>
    </row>
    <row r="86" spans="1:8" ht="12.75">
      <c r="A86" s="25"/>
      <c r="B86" s="25"/>
      <c r="C86" s="25"/>
      <c r="D86" s="18"/>
      <c r="E86" s="8" t="s">
        <v>93</v>
      </c>
      <c r="F86" s="12">
        <v>3300000</v>
      </c>
      <c r="G86" s="13">
        <v>3478000</v>
      </c>
      <c r="H86" s="14">
        <v>3669000</v>
      </c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>
        <v>401000</v>
      </c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130000</v>
      </c>
      <c r="G91" s="3">
        <f>SUM(G92:G97)</f>
        <v>236000</v>
      </c>
      <c r="H91" s="3">
        <f>SUM(H92:H97)</f>
        <v>130000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/>
      <c r="G95" s="13">
        <v>106000</v>
      </c>
      <c r="H95" s="14"/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130000</v>
      </c>
      <c r="G97" s="16">
        <v>130000</v>
      </c>
      <c r="H97" s="17">
        <v>130000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71893000</v>
      </c>
      <c r="G100" s="50">
        <f>G45</f>
        <v>87244000</v>
      </c>
      <c r="H100" s="50">
        <f>H45</f>
        <v>74972000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H301"/>
  <sheetViews>
    <sheetView showGridLines="0" zoomScalePageLayoutView="0" workbookViewId="0" topLeftCell="A52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51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96068000</v>
      </c>
      <c r="G5" s="3">
        <v>106383000</v>
      </c>
      <c r="H5" s="3">
        <v>117674000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25901000</v>
      </c>
      <c r="G7" s="6">
        <f>SUM(G8:G17)</f>
        <v>29050000</v>
      </c>
      <c r="H7" s="6">
        <f>SUM(H8:H17)</f>
        <v>29436000</v>
      </c>
    </row>
    <row r="8" spans="1:8" ht="12.75">
      <c r="A8" s="25"/>
      <c r="B8" s="25"/>
      <c r="C8" s="25"/>
      <c r="D8" s="25"/>
      <c r="E8" s="30" t="s">
        <v>9</v>
      </c>
      <c r="F8" s="13">
        <v>21639000</v>
      </c>
      <c r="G8" s="13">
        <v>22010000</v>
      </c>
      <c r="H8" s="13">
        <v>23036000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4262000</v>
      </c>
      <c r="G11" s="13">
        <v>7040000</v>
      </c>
      <c r="H11" s="13">
        <v>6400000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3476000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1926000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125445000</v>
      </c>
      <c r="G28" s="33">
        <f>+G5+G6+G7+G18</f>
        <v>136983000</v>
      </c>
      <c r="H28" s="33">
        <f>+H5+H6+H7+H18</f>
        <v>148660000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0</v>
      </c>
      <c r="H30" s="3">
        <f>SUM(H31:H36)</f>
        <v>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0</v>
      </c>
      <c r="H39" s="22">
        <f>+H30+H37</f>
        <v>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125445000</v>
      </c>
      <c r="G40" s="23">
        <f>+G28+G39</f>
        <v>136983000</v>
      </c>
      <c r="H40" s="23">
        <f>+H28+H39</f>
        <v>148660000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66798000</v>
      </c>
      <c r="G45" s="6">
        <f>SUM(G47+G53+G59+G65+G70+G76+G84+G91)</f>
        <v>88605000</v>
      </c>
      <c r="H45" s="6">
        <f>SUM(H47+H53+H59+H65+H70+H76+H84+H91)</f>
        <v>76676000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640000</v>
      </c>
      <c r="G47" s="3">
        <f>SUM(G48:G51)</f>
        <v>280000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280000</v>
      </c>
      <c r="G48" s="10">
        <v>280000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59100000</v>
      </c>
      <c r="G65" s="3">
        <f>SUM(G66:G68)</f>
        <v>81140000</v>
      </c>
      <c r="H65" s="3">
        <f>SUM(H66:H68)</f>
        <v>69000000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59100000</v>
      </c>
      <c r="G66" s="10">
        <v>81140000</v>
      </c>
      <c r="H66" s="11">
        <v>69000000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/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137000</v>
      </c>
      <c r="G76" s="3">
        <f>SUM(G77:G82)</f>
        <v>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137000</v>
      </c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6747000</v>
      </c>
      <c r="G84" s="3">
        <f>SUM(G85:G89)</f>
        <v>7111000</v>
      </c>
      <c r="H84" s="3">
        <f>SUM(H85:H89)</f>
        <v>7502000</v>
      </c>
    </row>
    <row r="85" spans="1:8" ht="12.75">
      <c r="A85" s="25"/>
      <c r="B85" s="25"/>
      <c r="C85" s="25"/>
      <c r="D85" s="18"/>
      <c r="E85" s="8" t="s">
        <v>92</v>
      </c>
      <c r="F85" s="9"/>
      <c r="G85" s="10"/>
      <c r="H85" s="11"/>
    </row>
    <row r="86" spans="1:8" ht="12.75">
      <c r="A86" s="25"/>
      <c r="B86" s="25"/>
      <c r="C86" s="25"/>
      <c r="D86" s="18"/>
      <c r="E86" s="8" t="s">
        <v>93</v>
      </c>
      <c r="F86" s="12">
        <v>6747000</v>
      </c>
      <c r="G86" s="13">
        <v>7111000</v>
      </c>
      <c r="H86" s="14">
        <v>7502000</v>
      </c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174000</v>
      </c>
      <c r="G91" s="3">
        <f>SUM(G92:G97)</f>
        <v>74000</v>
      </c>
      <c r="H91" s="3">
        <f>SUM(H92:H97)</f>
        <v>174000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>
        <v>100000</v>
      </c>
      <c r="G95" s="13"/>
      <c r="H95" s="14">
        <v>100000</v>
      </c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74000</v>
      </c>
      <c r="G97" s="16">
        <v>74000</v>
      </c>
      <c r="H97" s="17">
        <v>74000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66798000</v>
      </c>
      <c r="G100" s="50">
        <f>G45</f>
        <v>88605000</v>
      </c>
      <c r="H100" s="50">
        <f>H45</f>
        <v>76676000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H301"/>
  <sheetViews>
    <sheetView showGridLines="0" zoomScalePageLayoutView="0" workbookViewId="0" topLeftCell="A52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52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27606000</v>
      </c>
      <c r="G5" s="3">
        <v>29861000</v>
      </c>
      <c r="H5" s="3">
        <v>32338000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12874000</v>
      </c>
      <c r="G7" s="6">
        <f>SUM(G8:G17)</f>
        <v>16125000</v>
      </c>
      <c r="H7" s="6">
        <f>SUM(H8:H17)</f>
        <v>14567000</v>
      </c>
    </row>
    <row r="8" spans="1:8" ht="12.75">
      <c r="A8" s="25"/>
      <c r="B8" s="25"/>
      <c r="C8" s="25"/>
      <c r="D8" s="25"/>
      <c r="E8" s="30" t="s">
        <v>9</v>
      </c>
      <c r="F8" s="13">
        <v>10874000</v>
      </c>
      <c r="G8" s="13">
        <v>11005000</v>
      </c>
      <c r="H8" s="13">
        <v>11367000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2000000</v>
      </c>
      <c r="G11" s="13">
        <v>5120000</v>
      </c>
      <c r="H11" s="13">
        <v>3200000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7691000</v>
      </c>
      <c r="G18" s="3">
        <f>SUM(G19:G27)</f>
        <v>6550000</v>
      </c>
      <c r="H18" s="3">
        <f>SUM(H19:H27)</f>
        <v>6550000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1141000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>
        <v>5000000</v>
      </c>
      <c r="G24" s="13">
        <v>5000000</v>
      </c>
      <c r="H24" s="13">
        <v>5000000</v>
      </c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48171000</v>
      </c>
      <c r="G28" s="33">
        <f>+G5+G6+G7+G18</f>
        <v>52536000</v>
      </c>
      <c r="H28" s="33">
        <f>+H5+H6+H7+H18</f>
        <v>53455000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0</v>
      </c>
      <c r="H30" s="3">
        <f>SUM(H31:H36)</f>
        <v>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0</v>
      </c>
      <c r="H39" s="22">
        <f>+H30+H37</f>
        <v>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48171000</v>
      </c>
      <c r="G40" s="23">
        <f>+G28+G39</f>
        <v>52536000</v>
      </c>
      <c r="H40" s="23">
        <f>+H28+H39</f>
        <v>53455000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43407000</v>
      </c>
      <c r="G45" s="6">
        <f>SUM(G47+G53+G59+G65+G70+G76+G84+G91)</f>
        <v>59042000</v>
      </c>
      <c r="H45" s="6">
        <f>SUM(H47+H53+H59+H65+H70+H76+H84+H91)</f>
        <v>56047000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690000</v>
      </c>
      <c r="G47" s="3">
        <f>SUM(G48:G51)</f>
        <v>330000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330000</v>
      </c>
      <c r="G48" s="10">
        <v>330000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34560000</v>
      </c>
      <c r="G65" s="3">
        <f>SUM(G66:G68)</f>
        <v>50530000</v>
      </c>
      <c r="H65" s="3">
        <f>SUM(H66:H68)</f>
        <v>48540000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34560000</v>
      </c>
      <c r="G66" s="10">
        <v>50530000</v>
      </c>
      <c r="H66" s="11">
        <v>48540000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1000000</v>
      </c>
      <c r="G70" s="3">
        <f>SUM(G71:G74)</f>
        <v>2000000</v>
      </c>
      <c r="H70" s="3">
        <f>SUM(H71:H74)</f>
        <v>1000000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>
        <v>1000000</v>
      </c>
      <c r="G71" s="10">
        <v>2000000</v>
      </c>
      <c r="H71" s="11">
        <v>1000000</v>
      </c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83000</v>
      </c>
      <c r="G76" s="3">
        <f>SUM(G77:G82)</f>
        <v>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83000</v>
      </c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7018000</v>
      </c>
      <c r="G84" s="3">
        <f>SUM(G85:G89)</f>
        <v>6026000</v>
      </c>
      <c r="H84" s="3">
        <f>SUM(H85:H89)</f>
        <v>6351000</v>
      </c>
    </row>
    <row r="85" spans="1:8" ht="12.75">
      <c r="A85" s="25"/>
      <c r="B85" s="25"/>
      <c r="C85" s="25"/>
      <c r="D85" s="18"/>
      <c r="E85" s="8" t="s">
        <v>92</v>
      </c>
      <c r="F85" s="9">
        <v>5710000</v>
      </c>
      <c r="G85" s="10">
        <v>6026000</v>
      </c>
      <c r="H85" s="11">
        <v>6351000</v>
      </c>
    </row>
    <row r="86" spans="1:8" ht="12.75">
      <c r="A86" s="25"/>
      <c r="B86" s="25"/>
      <c r="C86" s="25"/>
      <c r="D86" s="18"/>
      <c r="E86" s="8" t="s">
        <v>93</v>
      </c>
      <c r="F86" s="12">
        <v>1200000</v>
      </c>
      <c r="G86" s="13"/>
      <c r="H86" s="14"/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>
        <v>108000</v>
      </c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56000</v>
      </c>
      <c r="G91" s="3">
        <f>SUM(G92:G97)</f>
        <v>156000</v>
      </c>
      <c r="H91" s="3">
        <f>SUM(H92:H97)</f>
        <v>156000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/>
      <c r="G95" s="13">
        <v>100000</v>
      </c>
      <c r="H95" s="14">
        <v>100000</v>
      </c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56000</v>
      </c>
      <c r="G97" s="16">
        <v>56000</v>
      </c>
      <c r="H97" s="17">
        <v>56000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43407000</v>
      </c>
      <c r="G100" s="50">
        <f>G45</f>
        <v>59042000</v>
      </c>
      <c r="H100" s="50">
        <f>H45</f>
        <v>56047000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H301"/>
  <sheetViews>
    <sheetView showGridLines="0" zoomScalePageLayoutView="0" workbookViewId="0" topLeftCell="A49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53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29001000</v>
      </c>
      <c r="G5" s="3">
        <v>31536000</v>
      </c>
      <c r="H5" s="3">
        <v>34311000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13786000</v>
      </c>
      <c r="G7" s="6">
        <f>SUM(G8:G17)</f>
        <v>17057000</v>
      </c>
      <c r="H7" s="6">
        <f>SUM(H8:H17)</f>
        <v>15556000</v>
      </c>
    </row>
    <row r="8" spans="1:8" ht="12.75">
      <c r="A8" s="25"/>
      <c r="B8" s="25"/>
      <c r="C8" s="25"/>
      <c r="D8" s="25"/>
      <c r="E8" s="30" t="s">
        <v>9</v>
      </c>
      <c r="F8" s="13">
        <v>11786000</v>
      </c>
      <c r="G8" s="13">
        <v>11937000</v>
      </c>
      <c r="H8" s="13">
        <v>12356000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2000000</v>
      </c>
      <c r="G11" s="13">
        <v>5120000</v>
      </c>
      <c r="H11" s="13">
        <v>3200000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3036000</v>
      </c>
      <c r="G18" s="3">
        <f>SUM(G19:G27)</f>
        <v>1770000</v>
      </c>
      <c r="H18" s="3">
        <f>SUM(H19:H27)</f>
        <v>1770000</v>
      </c>
    </row>
    <row r="19" spans="1:8" ht="12.75">
      <c r="A19" s="25"/>
      <c r="B19" s="25"/>
      <c r="C19" s="25"/>
      <c r="D19" s="25"/>
      <c r="E19" s="30" t="s">
        <v>20</v>
      </c>
      <c r="F19" s="20">
        <v>1770000</v>
      </c>
      <c r="G19" s="20">
        <v>1770000</v>
      </c>
      <c r="H19" s="20">
        <v>1770000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1266000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45823000</v>
      </c>
      <c r="G28" s="33">
        <f>+G5+G6+G7+G18</f>
        <v>50363000</v>
      </c>
      <c r="H28" s="33">
        <f>+H5+H6+H7+H18</f>
        <v>51637000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23000</v>
      </c>
      <c r="H30" s="3">
        <f>SUM(H31:H36)</f>
        <v>24000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>
        <v>23000</v>
      </c>
      <c r="H32" s="13">
        <v>24000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1700000</v>
      </c>
      <c r="G37" s="3">
        <f>SUM(G38:G38)</f>
        <v>1700000</v>
      </c>
      <c r="H37" s="3">
        <f>SUM(H38:H38)</f>
        <v>1800000</v>
      </c>
    </row>
    <row r="38" spans="1:8" ht="12.75">
      <c r="A38" s="25"/>
      <c r="B38" s="25"/>
      <c r="C38" s="25"/>
      <c r="D38" s="25"/>
      <c r="E38" s="30" t="s">
        <v>21</v>
      </c>
      <c r="F38" s="20">
        <v>1700000</v>
      </c>
      <c r="G38" s="20">
        <v>1700000</v>
      </c>
      <c r="H38" s="20">
        <v>1800000</v>
      </c>
    </row>
    <row r="39" spans="1:8" ht="16.5">
      <c r="A39" s="25"/>
      <c r="B39" s="25"/>
      <c r="C39" s="25"/>
      <c r="D39" s="25"/>
      <c r="E39" s="32" t="s">
        <v>35</v>
      </c>
      <c r="F39" s="22">
        <f>+F30+F37</f>
        <v>1700000</v>
      </c>
      <c r="G39" s="22">
        <f>+G30+G37</f>
        <v>1723000</v>
      </c>
      <c r="H39" s="22">
        <f>+H30+H37</f>
        <v>1824000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47523000</v>
      </c>
      <c r="G40" s="23">
        <f>+G28+G39</f>
        <v>52086000</v>
      </c>
      <c r="H40" s="23">
        <f>+H28+H39</f>
        <v>53461000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15546000</v>
      </c>
      <c r="G45" s="6">
        <f>SUM(G47+G53+G59+G65+G70+G76+G84+G91)</f>
        <v>21364000</v>
      </c>
      <c r="H45" s="6">
        <f>SUM(H47+H53+H59+H65+H70+H76+H84+H91)</f>
        <v>11690000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690000</v>
      </c>
      <c r="G47" s="3">
        <f>SUM(G48:G51)</f>
        <v>330000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330000</v>
      </c>
      <c r="G48" s="10">
        <v>330000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9780000</v>
      </c>
      <c r="G65" s="3">
        <f>SUM(G66:G68)</f>
        <v>15730000</v>
      </c>
      <c r="H65" s="3">
        <f>SUM(H66:H68)</f>
        <v>6000000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9780000</v>
      </c>
      <c r="G66" s="10">
        <v>15730000</v>
      </c>
      <c r="H66" s="11">
        <v>6000000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/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50000</v>
      </c>
      <c r="G76" s="3">
        <f>SUM(G77:G82)</f>
        <v>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50000</v>
      </c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5026000</v>
      </c>
      <c r="G84" s="3">
        <f>SUM(G85:G89)</f>
        <v>5304000</v>
      </c>
      <c r="H84" s="3">
        <f>SUM(H85:H89)</f>
        <v>5590000</v>
      </c>
    </row>
    <row r="85" spans="1:8" ht="12.75">
      <c r="A85" s="25"/>
      <c r="B85" s="25"/>
      <c r="C85" s="25"/>
      <c r="D85" s="18"/>
      <c r="E85" s="8" t="s">
        <v>92</v>
      </c>
      <c r="F85" s="9">
        <v>5026000</v>
      </c>
      <c r="G85" s="10">
        <v>5304000</v>
      </c>
      <c r="H85" s="11">
        <v>5590000</v>
      </c>
    </row>
    <row r="86" spans="1:8" ht="12.75">
      <c r="A86" s="25"/>
      <c r="B86" s="25"/>
      <c r="C86" s="25"/>
      <c r="D86" s="18"/>
      <c r="E86" s="8" t="s">
        <v>93</v>
      </c>
      <c r="F86" s="12"/>
      <c r="G86" s="13"/>
      <c r="H86" s="14"/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0</v>
      </c>
      <c r="G91" s="3">
        <f>SUM(G92:G97)</f>
        <v>0</v>
      </c>
      <c r="H91" s="3">
        <f>SUM(H92:H97)</f>
        <v>100000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/>
      <c r="G95" s="13"/>
      <c r="H95" s="14">
        <v>100000</v>
      </c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/>
      <c r="G97" s="16"/>
      <c r="H97" s="17"/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15546000</v>
      </c>
      <c r="G100" s="50">
        <f>G45</f>
        <v>21364000</v>
      </c>
      <c r="H100" s="50">
        <f>H45</f>
        <v>11690000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H301"/>
  <sheetViews>
    <sheetView showGridLines="0" zoomScalePageLayoutView="0" workbookViewId="0" topLeftCell="A52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54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67902000</v>
      </c>
      <c r="G5" s="3">
        <v>71298000</v>
      </c>
      <c r="H5" s="3">
        <v>74293000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2649000</v>
      </c>
      <c r="G7" s="6">
        <f>SUM(G8:G17)</f>
        <v>2805000</v>
      </c>
      <c r="H7" s="6">
        <f>SUM(H8:H17)</f>
        <v>2968000</v>
      </c>
    </row>
    <row r="8" spans="1:8" ht="12.75">
      <c r="A8" s="25"/>
      <c r="B8" s="25"/>
      <c r="C8" s="25"/>
      <c r="D8" s="25"/>
      <c r="E8" s="30" t="s">
        <v>9</v>
      </c>
      <c r="F8" s="13"/>
      <c r="G8" s="13"/>
      <c r="H8" s="13"/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/>
      <c r="G11" s="13"/>
      <c r="H11" s="13"/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>
        <v>2649000</v>
      </c>
      <c r="G13" s="13">
        <v>2805000</v>
      </c>
      <c r="H13" s="13">
        <v>2968000</v>
      </c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2125000</v>
      </c>
      <c r="G18" s="3">
        <f>SUM(G19:G27)</f>
        <v>1000000</v>
      </c>
      <c r="H18" s="3">
        <f>SUM(H19:H27)</f>
        <v>1000000</v>
      </c>
    </row>
    <row r="19" spans="1:8" ht="12.75">
      <c r="A19" s="25"/>
      <c r="B19" s="25"/>
      <c r="C19" s="25"/>
      <c r="D19" s="25"/>
      <c r="E19" s="30" t="s">
        <v>20</v>
      </c>
      <c r="F19" s="20">
        <v>1000000</v>
      </c>
      <c r="G19" s="20">
        <v>1000000</v>
      </c>
      <c r="H19" s="20">
        <v>1000000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1125000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72676000</v>
      </c>
      <c r="G28" s="33">
        <f>+G5+G6+G7+G18</f>
        <v>75103000</v>
      </c>
      <c r="H28" s="33">
        <f>+H5+H6+H7+H18</f>
        <v>78261000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0</v>
      </c>
      <c r="H30" s="3">
        <f>SUM(H31:H36)</f>
        <v>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0</v>
      </c>
      <c r="H39" s="22">
        <f>+H30+H37</f>
        <v>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72676000</v>
      </c>
      <c r="G40" s="23">
        <f>+G28+G39</f>
        <v>75103000</v>
      </c>
      <c r="H40" s="23">
        <f>+H28+H39</f>
        <v>78261000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2179000</v>
      </c>
      <c r="G45" s="6">
        <f>SUM(G47+G53+G59+G65+G70+G76+G84+G91)</f>
        <v>336000</v>
      </c>
      <c r="H45" s="6">
        <f>SUM(H47+H53+H59+H65+H70+H76+H84+H91)</f>
        <v>56000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640000</v>
      </c>
      <c r="G47" s="3">
        <f>SUM(G48:G51)</f>
        <v>280000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280000</v>
      </c>
      <c r="G48" s="10">
        <v>280000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0</v>
      </c>
      <c r="G65" s="3">
        <f>SUM(G66:G68)</f>
        <v>0</v>
      </c>
      <c r="H65" s="3">
        <f>SUM(H66:H68)</f>
        <v>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/>
      <c r="G66" s="10"/>
      <c r="H66" s="11"/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/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0</v>
      </c>
      <c r="G76" s="3">
        <f>SUM(G77:G82)</f>
        <v>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/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0</v>
      </c>
      <c r="G84" s="3">
        <f>SUM(G85:G89)</f>
        <v>0</v>
      </c>
      <c r="H84" s="3">
        <f>SUM(H85:H89)</f>
        <v>0</v>
      </c>
    </row>
    <row r="85" spans="1:8" ht="12.75">
      <c r="A85" s="25"/>
      <c r="B85" s="25"/>
      <c r="C85" s="25"/>
      <c r="D85" s="18"/>
      <c r="E85" s="8" t="s">
        <v>92</v>
      </c>
      <c r="F85" s="9"/>
      <c r="G85" s="10"/>
      <c r="H85" s="11"/>
    </row>
    <row r="86" spans="1:8" ht="12.75">
      <c r="A86" s="25"/>
      <c r="B86" s="25"/>
      <c r="C86" s="25"/>
      <c r="D86" s="18"/>
      <c r="E86" s="8" t="s">
        <v>93</v>
      </c>
      <c r="F86" s="12"/>
      <c r="G86" s="13"/>
      <c r="H86" s="14"/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1539000</v>
      </c>
      <c r="G91" s="3">
        <f>SUM(G92:G97)</f>
        <v>56000</v>
      </c>
      <c r="H91" s="3">
        <f>SUM(H92:H97)</f>
        <v>56000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>
        <v>1483000</v>
      </c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/>
      <c r="G95" s="13"/>
      <c r="H95" s="14"/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56000</v>
      </c>
      <c r="G97" s="16">
        <v>56000</v>
      </c>
      <c r="H97" s="17">
        <v>56000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2179000</v>
      </c>
      <c r="G100" s="50">
        <f>G45</f>
        <v>336000</v>
      </c>
      <c r="H100" s="50">
        <f>H45</f>
        <v>56000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01"/>
  <sheetViews>
    <sheetView showGridLines="0" zoomScalePageLayoutView="0" workbookViewId="0" topLeftCell="A51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37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2574650000</v>
      </c>
      <c r="G5" s="3">
        <v>2815558000</v>
      </c>
      <c r="H5" s="3">
        <v>3092042000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2604674000</v>
      </c>
      <c r="G7" s="6">
        <f>SUM(G8:G17)</f>
        <v>2479938000</v>
      </c>
      <c r="H7" s="6">
        <f>SUM(H8:H17)</f>
        <v>2599997000</v>
      </c>
    </row>
    <row r="8" spans="1:8" ht="12.75">
      <c r="A8" s="25"/>
      <c r="B8" s="25"/>
      <c r="C8" s="25"/>
      <c r="D8" s="25"/>
      <c r="E8" s="30" t="s">
        <v>9</v>
      </c>
      <c r="F8" s="13"/>
      <c r="G8" s="13"/>
      <c r="H8" s="13"/>
    </row>
    <row r="9" spans="1:8" ht="12.75">
      <c r="A9" s="25"/>
      <c r="B9" s="25"/>
      <c r="C9" s="25"/>
      <c r="D9" s="25"/>
      <c r="E9" s="30" t="s">
        <v>10</v>
      </c>
      <c r="F9" s="13">
        <v>1484790000</v>
      </c>
      <c r="G9" s="13">
        <v>1560257000</v>
      </c>
      <c r="H9" s="13">
        <v>1646104000</v>
      </c>
    </row>
    <row r="10" spans="1:8" ht="12.75">
      <c r="A10" s="25"/>
      <c r="B10" s="25"/>
      <c r="C10" s="25"/>
      <c r="D10" s="25"/>
      <c r="E10" s="30" t="s">
        <v>11</v>
      </c>
      <c r="F10" s="20">
        <v>1045522000</v>
      </c>
      <c r="G10" s="20">
        <v>797160000</v>
      </c>
      <c r="H10" s="20">
        <v>841001000</v>
      </c>
    </row>
    <row r="11" spans="1:8" ht="12.75">
      <c r="A11" s="25"/>
      <c r="B11" s="25"/>
      <c r="C11" s="25"/>
      <c r="D11" s="25"/>
      <c r="E11" s="30" t="s">
        <v>12</v>
      </c>
      <c r="F11" s="13">
        <v>10000000</v>
      </c>
      <c r="G11" s="13">
        <v>25600000</v>
      </c>
      <c r="H11" s="13">
        <v>12800000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>
        <v>40000000</v>
      </c>
      <c r="H12" s="20">
        <v>40000000</v>
      </c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>
        <v>64362000</v>
      </c>
      <c r="G14" s="13">
        <v>56921000</v>
      </c>
      <c r="H14" s="13">
        <v>60092000</v>
      </c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48871000</v>
      </c>
      <c r="G18" s="3">
        <f>SUM(G19:G27)</f>
        <v>26935000</v>
      </c>
      <c r="H18" s="3">
        <f>SUM(H19:H27)</f>
        <v>32000000</v>
      </c>
    </row>
    <row r="19" spans="1:8" ht="12.75">
      <c r="A19" s="25"/>
      <c r="B19" s="25"/>
      <c r="C19" s="25"/>
      <c r="D19" s="25"/>
      <c r="E19" s="30" t="s">
        <v>20</v>
      </c>
      <c r="F19" s="20">
        <v>1000000</v>
      </c>
      <c r="G19" s="20">
        <v>1000000</v>
      </c>
      <c r="H19" s="20">
        <v>1000000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24266000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>
        <v>13605000</v>
      </c>
      <c r="G22" s="13">
        <v>15935000</v>
      </c>
      <c r="H22" s="13">
        <v>16000000</v>
      </c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>
        <v>10000000</v>
      </c>
      <c r="G24" s="13">
        <v>10000000</v>
      </c>
      <c r="H24" s="13">
        <v>15000000</v>
      </c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5228195000</v>
      </c>
      <c r="G28" s="33">
        <f>+G5+G6+G7+G18</f>
        <v>5322431000</v>
      </c>
      <c r="H28" s="33">
        <f>+H5+H6+H7+H18</f>
        <v>5724039000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85255000</v>
      </c>
      <c r="G30" s="3">
        <f>SUM(G31:G36)</f>
        <v>38030000</v>
      </c>
      <c r="H30" s="3">
        <f>SUM(H31:H36)</f>
        <v>39963000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>
        <v>85105000</v>
      </c>
      <c r="G32" s="13">
        <v>37880000</v>
      </c>
      <c r="H32" s="13">
        <v>39963000</v>
      </c>
    </row>
    <row r="33" spans="1:8" ht="12.75">
      <c r="A33" s="25"/>
      <c r="B33" s="25"/>
      <c r="C33" s="25"/>
      <c r="D33" s="25"/>
      <c r="E33" s="30" t="s">
        <v>32</v>
      </c>
      <c r="F33" s="13">
        <v>150000</v>
      </c>
      <c r="G33" s="13">
        <v>150000</v>
      </c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85255000</v>
      </c>
      <c r="G39" s="22">
        <f>+G30+G37</f>
        <v>38030000</v>
      </c>
      <c r="H39" s="22">
        <f>+H30+H37</f>
        <v>39963000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5313450000</v>
      </c>
      <c r="G40" s="23">
        <f>+G28+G39</f>
        <v>5360461000</v>
      </c>
      <c r="H40" s="23">
        <f>+H28+H39</f>
        <v>5764002000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1020469000</v>
      </c>
      <c r="G45" s="6">
        <f>SUM(G47+G53+G59+G65+G70+G76+G84+G91)</f>
        <v>1194292000</v>
      </c>
      <c r="H45" s="6">
        <f>SUM(H47+H53+H59+H65+H70+H76+H84+H91)</f>
        <v>1247209000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590000</v>
      </c>
      <c r="G47" s="3">
        <f>SUM(G48:G51)</f>
        <v>230000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230000</v>
      </c>
      <c r="G48" s="10">
        <v>230000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4283000</v>
      </c>
      <c r="G53" s="3">
        <f>SUM(G54:G57)</f>
        <v>4159000</v>
      </c>
      <c r="H53" s="3">
        <f>SUM(H54:H57)</f>
        <v>4388000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>
        <v>3938000</v>
      </c>
      <c r="G54" s="10">
        <v>4159000</v>
      </c>
      <c r="H54" s="11">
        <v>4388000</v>
      </c>
    </row>
    <row r="55" spans="1:8" ht="12.75">
      <c r="A55" s="25"/>
      <c r="B55" s="25"/>
      <c r="C55" s="25"/>
      <c r="D55" s="8"/>
      <c r="E55" s="8" t="s">
        <v>105</v>
      </c>
      <c r="F55" s="12">
        <v>345000</v>
      </c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543793000</v>
      </c>
      <c r="G59" s="3">
        <f>SUM(G60:G63)</f>
        <v>576891000</v>
      </c>
      <c r="H59" s="3">
        <f>SUM(H60:H63)</f>
        <v>621995000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>
        <v>313451000</v>
      </c>
      <c r="G60" s="10">
        <v>326491000</v>
      </c>
      <c r="H60" s="11">
        <v>344661000</v>
      </c>
    </row>
    <row r="61" spans="1:8" ht="12.75">
      <c r="A61" s="25"/>
      <c r="B61" s="25"/>
      <c r="C61" s="25"/>
      <c r="D61" s="8" t="s">
        <v>76</v>
      </c>
      <c r="E61" s="8" t="s">
        <v>76</v>
      </c>
      <c r="F61" s="12">
        <v>5928000</v>
      </c>
      <c r="G61" s="13">
        <v>6176000</v>
      </c>
      <c r="H61" s="14">
        <v>6520000</v>
      </c>
    </row>
    <row r="62" spans="1:8" ht="12.75">
      <c r="A62" s="25"/>
      <c r="B62" s="25"/>
      <c r="C62" s="25"/>
      <c r="D62" s="8" t="s">
        <v>77</v>
      </c>
      <c r="E62" s="8" t="s">
        <v>77</v>
      </c>
      <c r="F62" s="12">
        <v>224414000</v>
      </c>
      <c r="G62" s="13">
        <v>244224000</v>
      </c>
      <c r="H62" s="14">
        <v>270814000</v>
      </c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381050000</v>
      </c>
      <c r="G65" s="3">
        <f>SUM(G66:G68)</f>
        <v>536430000</v>
      </c>
      <c r="H65" s="3">
        <f>SUM(H66:H68)</f>
        <v>540780000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374550000</v>
      </c>
      <c r="G66" s="10">
        <v>534930000</v>
      </c>
      <c r="H66" s="11">
        <v>539280000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>
        <v>5000000</v>
      </c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>
        <v>1500000</v>
      </c>
      <c r="G68" s="16">
        <v>1500000</v>
      </c>
      <c r="H68" s="17">
        <v>1500000</v>
      </c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/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26000000</v>
      </c>
      <c r="G76" s="3">
        <f>SUM(G77:G82)</f>
        <v>13500000</v>
      </c>
      <c r="H76" s="3">
        <f>SUM(H77:H82)</f>
        <v>13500000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>
        <v>3500000</v>
      </c>
      <c r="H78" s="14">
        <v>3500000</v>
      </c>
    </row>
    <row r="79" spans="1:8" ht="12.75">
      <c r="A79" s="25"/>
      <c r="B79" s="25"/>
      <c r="C79" s="25"/>
      <c r="D79" s="8" t="s">
        <v>88</v>
      </c>
      <c r="E79" s="8" t="s">
        <v>88</v>
      </c>
      <c r="F79" s="12"/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>
        <v>10000000</v>
      </c>
      <c r="G81" s="13">
        <v>10000000</v>
      </c>
      <c r="H81" s="14">
        <v>10000000</v>
      </c>
    </row>
    <row r="82" spans="1:8" ht="12.75">
      <c r="A82" s="25"/>
      <c r="B82" s="25"/>
      <c r="C82" s="25"/>
      <c r="E82" s="8" t="s">
        <v>107</v>
      </c>
      <c r="F82" s="41">
        <v>16000000</v>
      </c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63717000</v>
      </c>
      <c r="G84" s="3">
        <f>SUM(G85:G89)</f>
        <v>62046000</v>
      </c>
      <c r="H84" s="3">
        <f>SUM(H85:H89)</f>
        <v>65510000</v>
      </c>
    </row>
    <row r="85" spans="1:8" ht="12.75">
      <c r="A85" s="25"/>
      <c r="B85" s="25"/>
      <c r="C85" s="25"/>
      <c r="D85" s="18"/>
      <c r="E85" s="8" t="s">
        <v>92</v>
      </c>
      <c r="F85" s="9"/>
      <c r="G85" s="10"/>
      <c r="H85" s="11"/>
    </row>
    <row r="86" spans="1:8" ht="12.75">
      <c r="A86" s="25"/>
      <c r="B86" s="25"/>
      <c r="C86" s="25"/>
      <c r="D86" s="18"/>
      <c r="E86" s="8" t="s">
        <v>93</v>
      </c>
      <c r="F86" s="12">
        <v>48947000</v>
      </c>
      <c r="G86" s="13">
        <v>47057000</v>
      </c>
      <c r="H86" s="14">
        <v>49737000</v>
      </c>
    </row>
    <row r="87" spans="1:8" ht="12.75">
      <c r="A87" s="25"/>
      <c r="B87" s="25"/>
      <c r="C87" s="25"/>
      <c r="D87" s="2" t="s">
        <v>91</v>
      </c>
      <c r="E87" s="8" t="s">
        <v>94</v>
      </c>
      <c r="F87" s="12">
        <v>10000000</v>
      </c>
      <c r="G87" s="13">
        <v>10000000</v>
      </c>
      <c r="H87" s="14">
        <v>10550000</v>
      </c>
    </row>
    <row r="88" spans="1:8" ht="12.75">
      <c r="A88" s="25"/>
      <c r="B88" s="25"/>
      <c r="C88" s="25"/>
      <c r="D88" s="8" t="s">
        <v>92</v>
      </c>
      <c r="E88" s="8" t="s">
        <v>95</v>
      </c>
      <c r="F88" s="12">
        <v>4770000</v>
      </c>
      <c r="G88" s="13">
        <v>4989000</v>
      </c>
      <c r="H88" s="14">
        <v>5223000</v>
      </c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1036000</v>
      </c>
      <c r="G91" s="3">
        <f>SUM(G92:G97)</f>
        <v>1036000</v>
      </c>
      <c r="H91" s="3">
        <f>SUM(H92:H97)</f>
        <v>1036000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/>
      <c r="G95" s="13"/>
      <c r="H95" s="14"/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1036000</v>
      </c>
      <c r="G97" s="16">
        <v>1036000</v>
      </c>
      <c r="H97" s="17">
        <v>1036000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1020469000</v>
      </c>
      <c r="G100" s="50">
        <f>G45</f>
        <v>1194292000</v>
      </c>
      <c r="H100" s="50">
        <f>H45</f>
        <v>1247209000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7" spans="3:5" ht="12.75">
      <c r="C167" s="37"/>
      <c r="D167" s="37"/>
      <c r="E167" s="37"/>
    </row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H301"/>
  <sheetViews>
    <sheetView showGridLines="0" zoomScalePageLayoutView="0" workbookViewId="0" topLeftCell="A49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55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25957000</v>
      </c>
      <c r="G5" s="3">
        <v>27902000</v>
      </c>
      <c r="H5" s="3">
        <v>29670000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20156000</v>
      </c>
      <c r="G7" s="6">
        <f>SUM(G8:G17)</f>
        <v>13342000</v>
      </c>
      <c r="H7" s="6">
        <f>SUM(H8:H17)</f>
        <v>13789000</v>
      </c>
    </row>
    <row r="8" spans="1:8" ht="12.75">
      <c r="A8" s="25"/>
      <c r="B8" s="25"/>
      <c r="C8" s="25"/>
      <c r="D8" s="25"/>
      <c r="E8" s="30" t="s">
        <v>9</v>
      </c>
      <c r="F8" s="13">
        <v>10156000</v>
      </c>
      <c r="G8" s="13">
        <v>10271000</v>
      </c>
      <c r="H8" s="13">
        <v>10589000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2000000</v>
      </c>
      <c r="G11" s="13">
        <v>3071000</v>
      </c>
      <c r="H11" s="13">
        <v>3200000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>
        <v>8000000</v>
      </c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3270000</v>
      </c>
      <c r="G18" s="3">
        <f>SUM(G19:G27)</f>
        <v>2215000</v>
      </c>
      <c r="H18" s="3">
        <f>SUM(H19:H27)</f>
        <v>2647000</v>
      </c>
    </row>
    <row r="19" spans="1:8" ht="12.75">
      <c r="A19" s="25"/>
      <c r="B19" s="25"/>
      <c r="C19" s="25"/>
      <c r="D19" s="25"/>
      <c r="E19" s="30" t="s">
        <v>20</v>
      </c>
      <c r="F19" s="20">
        <v>2215000</v>
      </c>
      <c r="G19" s="20">
        <v>2215000</v>
      </c>
      <c r="H19" s="20">
        <v>2647000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1055000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49383000</v>
      </c>
      <c r="G28" s="33">
        <f>+G5+G6+G7+G18</f>
        <v>43459000</v>
      </c>
      <c r="H28" s="33">
        <f>+H5+H6+H7+H18</f>
        <v>46106000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25000000</v>
      </c>
      <c r="G30" s="3">
        <f>SUM(G31:G36)</f>
        <v>47000000</v>
      </c>
      <c r="H30" s="3">
        <f>SUM(H31:H36)</f>
        <v>45000000</v>
      </c>
    </row>
    <row r="31" spans="1:8" ht="12.75">
      <c r="A31" s="25"/>
      <c r="B31" s="25"/>
      <c r="C31" s="25"/>
      <c r="D31" s="25"/>
      <c r="E31" s="30" t="s">
        <v>16</v>
      </c>
      <c r="F31" s="13">
        <v>25000000</v>
      </c>
      <c r="G31" s="13">
        <v>47000000</v>
      </c>
      <c r="H31" s="13">
        <v>45000000</v>
      </c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25000000</v>
      </c>
      <c r="G39" s="22">
        <f>+G30+G37</f>
        <v>47000000</v>
      </c>
      <c r="H39" s="22">
        <f>+H30+H37</f>
        <v>45000000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74383000</v>
      </c>
      <c r="G40" s="23">
        <f>+G28+G39</f>
        <v>90459000</v>
      </c>
      <c r="H40" s="23">
        <f>+H28+H39</f>
        <v>91106000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3411000</v>
      </c>
      <c r="G45" s="6">
        <f>SUM(G47+G53+G59+G65+G70+G76+G84+G91)</f>
        <v>2625000</v>
      </c>
      <c r="H45" s="6">
        <f>SUM(H47+H53+H59+H65+H70+H76+H84+H91)</f>
        <v>2413000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690000</v>
      </c>
      <c r="G47" s="3">
        <f>SUM(G48:G51)</f>
        <v>330000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330000</v>
      </c>
      <c r="G48" s="10">
        <v>330000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380000</v>
      </c>
      <c r="G65" s="3">
        <f>SUM(G66:G68)</f>
        <v>0</v>
      </c>
      <c r="H65" s="3">
        <f>SUM(H66:H68)</f>
        <v>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380000</v>
      </c>
      <c r="G66" s="10"/>
      <c r="H66" s="11"/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/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50000</v>
      </c>
      <c r="G76" s="3">
        <f>SUM(G77:G82)</f>
        <v>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50000</v>
      </c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2070000</v>
      </c>
      <c r="G84" s="3">
        <f>SUM(G85:G89)</f>
        <v>2184000</v>
      </c>
      <c r="H84" s="3">
        <f>SUM(H85:H89)</f>
        <v>2302000</v>
      </c>
    </row>
    <row r="85" spans="1:8" ht="12.75">
      <c r="A85" s="25"/>
      <c r="B85" s="25"/>
      <c r="C85" s="25"/>
      <c r="D85" s="18"/>
      <c r="E85" s="8" t="s">
        <v>92</v>
      </c>
      <c r="F85" s="9">
        <v>2070000</v>
      </c>
      <c r="G85" s="10">
        <v>2184000</v>
      </c>
      <c r="H85" s="11">
        <v>2302000</v>
      </c>
    </row>
    <row r="86" spans="1:8" ht="12.75">
      <c r="A86" s="25"/>
      <c r="B86" s="25"/>
      <c r="C86" s="25"/>
      <c r="D86" s="18"/>
      <c r="E86" s="8" t="s">
        <v>93</v>
      </c>
      <c r="F86" s="12"/>
      <c r="G86" s="13"/>
      <c r="H86" s="14"/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221000</v>
      </c>
      <c r="G91" s="3">
        <f>SUM(G92:G97)</f>
        <v>111000</v>
      </c>
      <c r="H91" s="3">
        <f>SUM(H92:H97)</f>
        <v>111000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>
        <v>110000</v>
      </c>
      <c r="G95" s="13"/>
      <c r="H95" s="14"/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111000</v>
      </c>
      <c r="G97" s="16">
        <v>111000</v>
      </c>
      <c r="H97" s="17">
        <v>111000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3411000</v>
      </c>
      <c r="G100" s="50">
        <f>G45</f>
        <v>2625000</v>
      </c>
      <c r="H100" s="50">
        <f>H45</f>
        <v>2413000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H301"/>
  <sheetViews>
    <sheetView showGridLines="0" zoomScalePageLayoutView="0" workbookViewId="0" topLeftCell="A49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56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40885000</v>
      </c>
      <c r="G5" s="3">
        <v>44040000</v>
      </c>
      <c r="H5" s="3">
        <v>47615000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16462000</v>
      </c>
      <c r="G7" s="6">
        <f>SUM(G8:G17)</f>
        <v>15570000</v>
      </c>
      <c r="H7" s="6">
        <f>SUM(H8:H17)</f>
        <v>17373000</v>
      </c>
    </row>
    <row r="8" spans="1:8" ht="12.75">
      <c r="A8" s="25"/>
      <c r="B8" s="25"/>
      <c r="C8" s="25"/>
      <c r="D8" s="25"/>
      <c r="E8" s="30" t="s">
        <v>9</v>
      </c>
      <c r="F8" s="13">
        <v>13462000</v>
      </c>
      <c r="G8" s="13">
        <v>13650000</v>
      </c>
      <c r="H8" s="13">
        <v>14173000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3000000</v>
      </c>
      <c r="G11" s="13">
        <v>1920000</v>
      </c>
      <c r="H11" s="13">
        <v>3200000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2576000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1026000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59923000</v>
      </c>
      <c r="G28" s="33">
        <f>+G5+G6+G7+G18</f>
        <v>61160000</v>
      </c>
      <c r="H28" s="33">
        <f>+H5+H6+H7+H18</f>
        <v>66538000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110000</v>
      </c>
      <c r="H30" s="3">
        <f>SUM(H31:H36)</f>
        <v>116000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>
        <v>110000</v>
      </c>
      <c r="H32" s="13">
        <v>116000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110000</v>
      </c>
      <c r="H39" s="22">
        <f>+H30+H37</f>
        <v>116000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59923000</v>
      </c>
      <c r="G40" s="23">
        <f>+G28+G39</f>
        <v>61270000</v>
      </c>
      <c r="H40" s="23">
        <f>+H28+H39</f>
        <v>66654000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10293000</v>
      </c>
      <c r="G45" s="6">
        <f>SUM(G47+G53+G59+G65+G70+G76+G84+G91)</f>
        <v>34431000</v>
      </c>
      <c r="H45" s="6">
        <f>SUM(H47+H53+H59+H65+H70+H76+H84+H91)</f>
        <v>23971000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690000</v>
      </c>
      <c r="G47" s="3">
        <f>SUM(G48:G51)</f>
        <v>330000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330000</v>
      </c>
      <c r="G48" s="10">
        <v>330000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750000</v>
      </c>
      <c r="G65" s="3">
        <f>SUM(G66:G68)</f>
        <v>24780000</v>
      </c>
      <c r="H65" s="3">
        <f>SUM(H66:H68)</f>
        <v>14250000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750000</v>
      </c>
      <c r="G66" s="10">
        <v>24780000</v>
      </c>
      <c r="H66" s="11">
        <v>14250000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/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110000</v>
      </c>
      <c r="G76" s="3">
        <f>SUM(G77:G82)</f>
        <v>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110000</v>
      </c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8724000</v>
      </c>
      <c r="G84" s="3">
        <f>SUM(G85:G89)</f>
        <v>9202000</v>
      </c>
      <c r="H84" s="3">
        <f>SUM(H85:H89)</f>
        <v>9702000</v>
      </c>
    </row>
    <row r="85" spans="1:8" ht="12.75">
      <c r="A85" s="25"/>
      <c r="B85" s="25"/>
      <c r="C85" s="25"/>
      <c r="D85" s="18"/>
      <c r="E85" s="8" t="s">
        <v>92</v>
      </c>
      <c r="F85" s="9">
        <v>5300000</v>
      </c>
      <c r="G85" s="10">
        <v>5593000</v>
      </c>
      <c r="H85" s="11">
        <v>5895000</v>
      </c>
    </row>
    <row r="86" spans="1:8" ht="12.75">
      <c r="A86" s="25"/>
      <c r="B86" s="25"/>
      <c r="C86" s="25"/>
      <c r="D86" s="18"/>
      <c r="E86" s="8" t="s">
        <v>93</v>
      </c>
      <c r="F86" s="12">
        <v>3424000</v>
      </c>
      <c r="G86" s="13">
        <v>3609000</v>
      </c>
      <c r="H86" s="14">
        <v>3807000</v>
      </c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19000</v>
      </c>
      <c r="G91" s="3">
        <f>SUM(G92:G97)</f>
        <v>119000</v>
      </c>
      <c r="H91" s="3">
        <f>SUM(H92:H97)</f>
        <v>19000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/>
      <c r="G95" s="13">
        <v>100000</v>
      </c>
      <c r="H95" s="14"/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19000</v>
      </c>
      <c r="G97" s="16">
        <v>19000</v>
      </c>
      <c r="H97" s="17">
        <v>19000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10293000</v>
      </c>
      <c r="G100" s="50">
        <f>G45</f>
        <v>34431000</v>
      </c>
      <c r="H100" s="50">
        <f>H45</f>
        <v>23971000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H301"/>
  <sheetViews>
    <sheetView showGridLines="0" zoomScalePageLayoutView="0" workbookViewId="0" topLeftCell="A52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57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85858000</v>
      </c>
      <c r="G5" s="3">
        <v>93148000</v>
      </c>
      <c r="H5" s="3">
        <v>101620000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33688000</v>
      </c>
      <c r="G7" s="6">
        <f>SUM(G8:G17)</f>
        <v>39277000</v>
      </c>
      <c r="H7" s="6">
        <f>SUM(H8:H17)</f>
        <v>34858000</v>
      </c>
    </row>
    <row r="8" spans="1:8" ht="12.75">
      <c r="A8" s="25"/>
      <c r="B8" s="25"/>
      <c r="C8" s="25"/>
      <c r="D8" s="25"/>
      <c r="E8" s="30" t="s">
        <v>9</v>
      </c>
      <c r="F8" s="13">
        <v>23688000</v>
      </c>
      <c r="G8" s="13">
        <v>24105000</v>
      </c>
      <c r="H8" s="13">
        <v>25258000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6000000</v>
      </c>
      <c r="G11" s="13">
        <v>15172000</v>
      </c>
      <c r="H11" s="13">
        <v>9600000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>
        <v>4000000</v>
      </c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3887000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2337000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123433000</v>
      </c>
      <c r="G28" s="33">
        <f>+G5+G6+G7+G18</f>
        <v>133975000</v>
      </c>
      <c r="H28" s="33">
        <f>+H5+H6+H7+H18</f>
        <v>138028000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2279000</v>
      </c>
      <c r="G30" s="3">
        <f>SUM(G31:G36)</f>
        <v>1421000</v>
      </c>
      <c r="H30" s="3">
        <f>SUM(H31:H36)</f>
        <v>1499000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>
        <v>2279000</v>
      </c>
      <c r="G32" s="13">
        <v>1421000</v>
      </c>
      <c r="H32" s="13">
        <v>1499000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2279000</v>
      </c>
      <c r="G39" s="22">
        <f>+G30+G37</f>
        <v>1421000</v>
      </c>
      <c r="H39" s="22">
        <f>+H30+H37</f>
        <v>1499000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125712000</v>
      </c>
      <c r="G40" s="23">
        <f>+G28+G39</f>
        <v>135396000</v>
      </c>
      <c r="H40" s="23">
        <f>+H28+H39</f>
        <v>139527000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47815000</v>
      </c>
      <c r="G45" s="6">
        <f>SUM(G47+G53+G59+G65+G70+G76+G84+G91)</f>
        <v>75927000</v>
      </c>
      <c r="H45" s="6">
        <f>SUM(H47+H53+H59+H65+H70+H76+H84+H91)</f>
        <v>90412000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640000</v>
      </c>
      <c r="G47" s="3">
        <f>SUM(G48:G51)</f>
        <v>280000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280000</v>
      </c>
      <c r="G48" s="10">
        <v>280000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35700000</v>
      </c>
      <c r="G65" s="3">
        <f>SUM(G66:G68)</f>
        <v>62180000</v>
      </c>
      <c r="H65" s="3">
        <f>SUM(H66:H68)</f>
        <v>69060000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35700000</v>
      </c>
      <c r="G66" s="10">
        <v>62180000</v>
      </c>
      <c r="H66" s="11">
        <v>69060000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2000000</v>
      </c>
      <c r="G70" s="3">
        <f>SUM(G71:G74)</f>
        <v>500000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>
        <v>2000000</v>
      </c>
      <c r="G71" s="10">
        <v>500000</v>
      </c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1059000</v>
      </c>
      <c r="G76" s="3">
        <f>SUM(G77:G82)</f>
        <v>4000000</v>
      </c>
      <c r="H76" s="3">
        <f>SUM(H77:H82)</f>
        <v>12000000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1059000</v>
      </c>
      <c r="G79" s="13">
        <v>4000000</v>
      </c>
      <c r="H79" s="14">
        <v>12000000</v>
      </c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8360000</v>
      </c>
      <c r="G84" s="3">
        <f>SUM(G85:G89)</f>
        <v>8811000</v>
      </c>
      <c r="H84" s="3">
        <f>SUM(H85:H89)</f>
        <v>9296000</v>
      </c>
    </row>
    <row r="85" spans="1:8" ht="12.75">
      <c r="A85" s="25"/>
      <c r="B85" s="25"/>
      <c r="C85" s="25"/>
      <c r="D85" s="18"/>
      <c r="E85" s="8" t="s">
        <v>92</v>
      </c>
      <c r="F85" s="9"/>
      <c r="G85" s="10"/>
      <c r="H85" s="11"/>
    </row>
    <row r="86" spans="1:8" ht="12.75">
      <c r="A86" s="25"/>
      <c r="B86" s="25"/>
      <c r="C86" s="25"/>
      <c r="D86" s="18"/>
      <c r="E86" s="8" t="s">
        <v>93</v>
      </c>
      <c r="F86" s="12">
        <v>8360000</v>
      </c>
      <c r="G86" s="13">
        <v>8811000</v>
      </c>
      <c r="H86" s="14">
        <v>9296000</v>
      </c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56000</v>
      </c>
      <c r="G91" s="3">
        <f>SUM(G92:G97)</f>
        <v>156000</v>
      </c>
      <c r="H91" s="3">
        <f>SUM(H92:H97)</f>
        <v>56000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/>
      <c r="G95" s="13">
        <v>100000</v>
      </c>
      <c r="H95" s="14"/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56000</v>
      </c>
      <c r="G97" s="16">
        <v>56000</v>
      </c>
      <c r="H97" s="17">
        <v>56000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47815000</v>
      </c>
      <c r="G100" s="50">
        <f>G45</f>
        <v>75927000</v>
      </c>
      <c r="H100" s="50">
        <f>H45</f>
        <v>90412000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H301"/>
  <sheetViews>
    <sheetView showGridLines="0" zoomScalePageLayoutView="0" workbookViewId="0" topLeftCell="A55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58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137401000</v>
      </c>
      <c r="G5" s="3">
        <v>149978000</v>
      </c>
      <c r="H5" s="3">
        <v>164336000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228563000</v>
      </c>
      <c r="G7" s="6">
        <f>SUM(G8:G17)</f>
        <v>167371000</v>
      </c>
      <c r="H7" s="6">
        <f>SUM(H8:H17)</f>
        <v>175962000</v>
      </c>
    </row>
    <row r="8" spans="1:8" ht="12.75">
      <c r="A8" s="25"/>
      <c r="B8" s="25"/>
      <c r="C8" s="25"/>
      <c r="D8" s="25"/>
      <c r="E8" s="30" t="s">
        <v>9</v>
      </c>
      <c r="F8" s="13">
        <v>47888000</v>
      </c>
      <c r="G8" s="13">
        <v>40104000</v>
      </c>
      <c r="H8" s="13">
        <v>42223000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>
        <v>167675000</v>
      </c>
      <c r="G10" s="20">
        <v>117667000</v>
      </c>
      <c r="H10" s="20">
        <v>124139000</v>
      </c>
    </row>
    <row r="11" spans="1:8" ht="12.75">
      <c r="A11" s="25"/>
      <c r="B11" s="25"/>
      <c r="C11" s="25"/>
      <c r="D11" s="25"/>
      <c r="E11" s="30" t="s">
        <v>12</v>
      </c>
      <c r="F11" s="13">
        <v>13000000</v>
      </c>
      <c r="G11" s="13">
        <v>9600000</v>
      </c>
      <c r="H11" s="13">
        <v>9600000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20016000</v>
      </c>
      <c r="G18" s="3">
        <f>SUM(G19:G27)</f>
        <v>13050000</v>
      </c>
      <c r="H18" s="3">
        <f>SUM(H19:H27)</f>
        <v>13550000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5466000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>
        <v>6000000</v>
      </c>
      <c r="G22" s="13">
        <v>6500000</v>
      </c>
      <c r="H22" s="13">
        <v>7000000</v>
      </c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>
        <v>7000000</v>
      </c>
      <c r="G24" s="13">
        <v>5000000</v>
      </c>
      <c r="H24" s="13">
        <v>5000000</v>
      </c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385980000</v>
      </c>
      <c r="G28" s="33">
        <f>+G5+G6+G7+G18</f>
        <v>330399000</v>
      </c>
      <c r="H28" s="33">
        <f>+H5+H6+H7+H18</f>
        <v>353848000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88000</v>
      </c>
      <c r="H30" s="3">
        <f>SUM(H31:H36)</f>
        <v>93000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>
        <v>88000</v>
      </c>
      <c r="H32" s="13">
        <v>93000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2750000</v>
      </c>
      <c r="H37" s="3">
        <f>SUM(H38:H38)</f>
        <v>3500000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>
        <v>2750000</v>
      </c>
      <c r="H38" s="20">
        <v>3500000</v>
      </c>
    </row>
    <row r="39" spans="1:8" ht="16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2838000</v>
      </c>
      <c r="H39" s="22">
        <f>+H30+H37</f>
        <v>3593000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385980000</v>
      </c>
      <c r="G40" s="23">
        <f>+G28+G39</f>
        <v>333237000</v>
      </c>
      <c r="H40" s="23">
        <f>+H28+H39</f>
        <v>357441000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258945000</v>
      </c>
      <c r="G45" s="6">
        <f>SUM(G47+G53+G59+G65+G70+G76+G84+G91)</f>
        <v>240295000</v>
      </c>
      <c r="H45" s="6">
        <f>SUM(H47+H53+H59+H65+H70+H76+H84+H91)</f>
        <v>269147000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615000</v>
      </c>
      <c r="G47" s="3">
        <f>SUM(G48:G51)</f>
        <v>255000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255000</v>
      </c>
      <c r="G48" s="10">
        <v>255000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141520000</v>
      </c>
      <c r="G65" s="3">
        <f>SUM(G66:G68)</f>
        <v>122660000</v>
      </c>
      <c r="H65" s="3">
        <f>SUM(H66:H68)</f>
        <v>145560000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141520000</v>
      </c>
      <c r="G66" s="10">
        <v>122660000</v>
      </c>
      <c r="H66" s="11">
        <v>145560000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/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107050000</v>
      </c>
      <c r="G76" s="3">
        <f>SUM(G77:G82)</f>
        <v>107347000</v>
      </c>
      <c r="H76" s="3">
        <f>SUM(H77:H82)</f>
        <v>113218000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>
        <v>600000</v>
      </c>
      <c r="G77" s="10">
        <v>600000</v>
      </c>
      <c r="H77" s="11">
        <v>600000</v>
      </c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5364000</v>
      </c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>
        <v>101086000</v>
      </c>
      <c r="G80" s="13">
        <v>106747000</v>
      </c>
      <c r="H80" s="14">
        <v>112618000</v>
      </c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9467000</v>
      </c>
      <c r="G84" s="3">
        <f>SUM(G85:G89)</f>
        <v>9740000</v>
      </c>
      <c r="H84" s="3">
        <f>SUM(H85:H89)</f>
        <v>10276000</v>
      </c>
    </row>
    <row r="85" spans="1:8" ht="12.75">
      <c r="A85" s="25"/>
      <c r="B85" s="25"/>
      <c r="C85" s="25"/>
      <c r="D85" s="18"/>
      <c r="E85" s="8" t="s">
        <v>92</v>
      </c>
      <c r="F85" s="9"/>
      <c r="G85" s="10"/>
      <c r="H85" s="11"/>
    </row>
    <row r="86" spans="1:8" ht="12.75">
      <c r="A86" s="25"/>
      <c r="B86" s="25"/>
      <c r="C86" s="25"/>
      <c r="D86" s="18"/>
      <c r="E86" s="8" t="s">
        <v>93</v>
      </c>
      <c r="F86" s="12">
        <v>9239000</v>
      </c>
      <c r="G86" s="13">
        <v>9740000</v>
      </c>
      <c r="H86" s="14">
        <v>10276000</v>
      </c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>
        <v>228000</v>
      </c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293000</v>
      </c>
      <c r="G91" s="3">
        <f>SUM(G92:G97)</f>
        <v>293000</v>
      </c>
      <c r="H91" s="3">
        <f>SUM(H92:H97)</f>
        <v>93000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>
        <v>200000</v>
      </c>
      <c r="G95" s="13">
        <v>200000</v>
      </c>
      <c r="H95" s="14"/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93000</v>
      </c>
      <c r="G97" s="16">
        <v>93000</v>
      </c>
      <c r="H97" s="17">
        <v>93000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258945000</v>
      </c>
      <c r="G100" s="50">
        <f>G45</f>
        <v>240295000</v>
      </c>
      <c r="H100" s="50">
        <f>H45</f>
        <v>269147000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48" s="37" customFormat="1" ht="12.75"/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H301"/>
  <sheetViews>
    <sheetView showGridLines="0" zoomScalePageLayoutView="0" workbookViewId="0" topLeftCell="A55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59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67861000</v>
      </c>
      <c r="G5" s="3">
        <v>73165000</v>
      </c>
      <c r="H5" s="3">
        <v>78757000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34382000</v>
      </c>
      <c r="G7" s="6">
        <f>SUM(G8:G17)</f>
        <v>30067000</v>
      </c>
      <c r="H7" s="6">
        <f>SUM(H8:H17)</f>
        <v>25958000</v>
      </c>
    </row>
    <row r="8" spans="1:8" ht="12.75">
      <c r="A8" s="25"/>
      <c r="B8" s="25"/>
      <c r="C8" s="25"/>
      <c r="D8" s="25"/>
      <c r="E8" s="30" t="s">
        <v>9</v>
      </c>
      <c r="F8" s="13">
        <v>21382000</v>
      </c>
      <c r="G8" s="13">
        <v>21747000</v>
      </c>
      <c r="H8" s="13">
        <v>22758000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3000000</v>
      </c>
      <c r="G11" s="13">
        <v>8320000</v>
      </c>
      <c r="H11" s="13">
        <v>3200000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>
        <v>10000000</v>
      </c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4442000</v>
      </c>
      <c r="G18" s="3">
        <f>SUM(G19:G27)</f>
        <v>2085000</v>
      </c>
      <c r="H18" s="3">
        <f>SUM(H19:H27)</f>
        <v>2517000</v>
      </c>
    </row>
    <row r="19" spans="1:8" ht="12.75">
      <c r="A19" s="25"/>
      <c r="B19" s="25"/>
      <c r="C19" s="25"/>
      <c r="D19" s="25"/>
      <c r="E19" s="30" t="s">
        <v>20</v>
      </c>
      <c r="F19" s="20">
        <v>1620000</v>
      </c>
      <c r="G19" s="20">
        <v>2085000</v>
      </c>
      <c r="H19" s="20">
        <v>2517000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2822000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106685000</v>
      </c>
      <c r="G28" s="33">
        <f>+G5+G6+G7+G18</f>
        <v>105317000</v>
      </c>
      <c r="H28" s="33">
        <f>+H5+H6+H7+H18</f>
        <v>107232000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15000000</v>
      </c>
      <c r="G30" s="3">
        <f>SUM(G31:G36)</f>
        <v>30290000</v>
      </c>
      <c r="H30" s="3">
        <f>SUM(H31:H36)</f>
        <v>20306000</v>
      </c>
    </row>
    <row r="31" spans="1:8" ht="12.75">
      <c r="A31" s="25"/>
      <c r="B31" s="25"/>
      <c r="C31" s="25"/>
      <c r="D31" s="25"/>
      <c r="E31" s="30" t="s">
        <v>16</v>
      </c>
      <c r="F31" s="13">
        <v>15000000</v>
      </c>
      <c r="G31" s="13">
        <v>30000000</v>
      </c>
      <c r="H31" s="13">
        <v>20000000</v>
      </c>
    </row>
    <row r="32" spans="1:8" ht="12.75">
      <c r="A32" s="25"/>
      <c r="B32" s="25"/>
      <c r="C32" s="25"/>
      <c r="D32" s="25"/>
      <c r="E32" s="30" t="s">
        <v>31</v>
      </c>
      <c r="F32" s="13"/>
      <c r="G32" s="13">
        <v>290000</v>
      </c>
      <c r="H32" s="13">
        <v>306000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15000000</v>
      </c>
      <c r="G39" s="22">
        <f>+G30+G37</f>
        <v>30290000</v>
      </c>
      <c r="H39" s="22">
        <f>+H30+H37</f>
        <v>20306000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121685000</v>
      </c>
      <c r="G40" s="23">
        <f>+G28+G39</f>
        <v>135607000</v>
      </c>
      <c r="H40" s="23">
        <f>+H28+H39</f>
        <v>127538000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30316000</v>
      </c>
      <c r="G45" s="6">
        <f>SUM(G47+G53+G59+G65+G70+G76+G84+G91)</f>
        <v>42409000</v>
      </c>
      <c r="H45" s="6">
        <f>SUM(H47+H53+H59+H65+H70+H76+H84+H91)</f>
        <v>33638000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1140000</v>
      </c>
      <c r="G47" s="3">
        <f>SUM(G48:G51)</f>
        <v>780000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780000</v>
      </c>
      <c r="G48" s="10">
        <v>780000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21346000</v>
      </c>
      <c r="G65" s="3">
        <f>SUM(G66:G68)</f>
        <v>29500000</v>
      </c>
      <c r="H65" s="3">
        <f>SUM(H66:H68)</f>
        <v>27290000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21346000</v>
      </c>
      <c r="G66" s="10">
        <v>29500000</v>
      </c>
      <c r="H66" s="11">
        <v>27290000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/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116000</v>
      </c>
      <c r="G76" s="3">
        <f>SUM(G77:G82)</f>
        <v>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116000</v>
      </c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7658000</v>
      </c>
      <c r="G84" s="3">
        <f>SUM(G85:G89)</f>
        <v>11963000</v>
      </c>
      <c r="H84" s="3">
        <f>SUM(H85:H89)</f>
        <v>6292000</v>
      </c>
    </row>
    <row r="85" spans="1:8" ht="12.75">
      <c r="A85" s="25"/>
      <c r="B85" s="25"/>
      <c r="C85" s="25"/>
      <c r="D85" s="18"/>
      <c r="E85" s="8" t="s">
        <v>92</v>
      </c>
      <c r="F85" s="9"/>
      <c r="G85" s="10"/>
      <c r="H85" s="11"/>
    </row>
    <row r="86" spans="1:8" ht="12.75">
      <c r="A86" s="25"/>
      <c r="B86" s="25"/>
      <c r="C86" s="25"/>
      <c r="D86" s="18"/>
      <c r="E86" s="8" t="s">
        <v>93</v>
      </c>
      <c r="F86" s="12">
        <v>7658000</v>
      </c>
      <c r="G86" s="13">
        <v>11963000</v>
      </c>
      <c r="H86" s="14">
        <v>6292000</v>
      </c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56000</v>
      </c>
      <c r="G91" s="3">
        <f>SUM(G92:G97)</f>
        <v>166000</v>
      </c>
      <c r="H91" s="3">
        <f>SUM(H92:H97)</f>
        <v>56000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/>
      <c r="G95" s="13">
        <v>110000</v>
      </c>
      <c r="H95" s="14"/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56000</v>
      </c>
      <c r="G97" s="16">
        <v>56000</v>
      </c>
      <c r="H97" s="17">
        <v>56000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30316000</v>
      </c>
      <c r="G100" s="50">
        <f>G45</f>
        <v>42409000</v>
      </c>
      <c r="H100" s="50">
        <f>H45</f>
        <v>33638000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H301"/>
  <sheetViews>
    <sheetView showGridLines="0" zoomScalePageLayoutView="0" workbookViewId="0" topLeftCell="A52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60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83028000</v>
      </c>
      <c r="G5" s="3">
        <v>92906000</v>
      </c>
      <c r="H5" s="3">
        <v>104077000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27842000</v>
      </c>
      <c r="G7" s="6">
        <f>SUM(G8:G17)</f>
        <v>29773000</v>
      </c>
      <c r="H7" s="6">
        <f>SUM(H8:H17)</f>
        <v>27489000</v>
      </c>
    </row>
    <row r="8" spans="1:8" ht="12.75">
      <c r="A8" s="25"/>
      <c r="B8" s="25"/>
      <c r="C8" s="25"/>
      <c r="D8" s="25"/>
      <c r="E8" s="30" t="s">
        <v>9</v>
      </c>
      <c r="F8" s="13">
        <v>19842000</v>
      </c>
      <c r="G8" s="13">
        <v>20173000</v>
      </c>
      <c r="H8" s="13">
        <v>21089000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8000000</v>
      </c>
      <c r="G11" s="13">
        <v>9600000</v>
      </c>
      <c r="H11" s="13">
        <v>6400000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4165000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2615000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115035000</v>
      </c>
      <c r="G28" s="33">
        <f>+G5+G6+G7+G18</f>
        <v>124229000</v>
      </c>
      <c r="H28" s="33">
        <f>+H5+H6+H7+H18</f>
        <v>133116000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0</v>
      </c>
      <c r="H30" s="3">
        <f>SUM(H31:H36)</f>
        <v>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0</v>
      </c>
      <c r="H39" s="22">
        <f>+H30+H37</f>
        <v>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115035000</v>
      </c>
      <c r="G40" s="23">
        <f>+G28+G39</f>
        <v>124229000</v>
      </c>
      <c r="H40" s="23">
        <f>+H28+H39</f>
        <v>133116000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72538000</v>
      </c>
      <c r="G45" s="6">
        <f>SUM(G47+G53+G59+G65+G70+G76+G84+G91)</f>
        <v>53404000</v>
      </c>
      <c r="H45" s="6">
        <f>SUM(H47+H53+H59+H65+H70+H76+H84+H91)</f>
        <v>40116000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690000</v>
      </c>
      <c r="G47" s="3">
        <f>SUM(G48:G51)</f>
        <v>330000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330000</v>
      </c>
      <c r="G48" s="10">
        <v>330000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60000000</v>
      </c>
      <c r="G65" s="3">
        <f>SUM(G66:G68)</f>
        <v>39580000</v>
      </c>
      <c r="H65" s="3">
        <f>SUM(H66:H68)</f>
        <v>26000000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60000000</v>
      </c>
      <c r="G66" s="10">
        <v>39580000</v>
      </c>
      <c r="H66" s="11">
        <v>26000000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2000000</v>
      </c>
      <c r="H70" s="3">
        <f>SUM(H71:H74)</f>
        <v>2000000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>
        <v>2000000</v>
      </c>
      <c r="H71" s="11">
        <v>2000000</v>
      </c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853000</v>
      </c>
      <c r="G76" s="3">
        <f>SUM(G77:G82)</f>
        <v>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853000</v>
      </c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10876000</v>
      </c>
      <c r="G84" s="3">
        <f>SUM(G85:G89)</f>
        <v>11475000</v>
      </c>
      <c r="H84" s="3">
        <f>SUM(H85:H89)</f>
        <v>12097000</v>
      </c>
    </row>
    <row r="85" spans="1:8" ht="12.75">
      <c r="A85" s="25"/>
      <c r="B85" s="25"/>
      <c r="C85" s="25"/>
      <c r="D85" s="18"/>
      <c r="E85" s="8" t="s">
        <v>92</v>
      </c>
      <c r="F85" s="9">
        <v>8950000</v>
      </c>
      <c r="G85" s="10">
        <v>9445000</v>
      </c>
      <c r="H85" s="11">
        <v>9955000</v>
      </c>
    </row>
    <row r="86" spans="1:8" ht="12.75">
      <c r="A86" s="25"/>
      <c r="B86" s="25"/>
      <c r="C86" s="25"/>
      <c r="D86" s="18"/>
      <c r="E86" s="8" t="s">
        <v>93</v>
      </c>
      <c r="F86" s="12">
        <v>1926000</v>
      </c>
      <c r="G86" s="13">
        <v>2030000</v>
      </c>
      <c r="H86" s="14">
        <v>2142000</v>
      </c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119000</v>
      </c>
      <c r="G91" s="3">
        <f>SUM(G92:G97)</f>
        <v>19000</v>
      </c>
      <c r="H91" s="3">
        <f>SUM(H92:H97)</f>
        <v>19000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>
        <v>100000</v>
      </c>
      <c r="G95" s="13"/>
      <c r="H95" s="14"/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19000</v>
      </c>
      <c r="G97" s="16">
        <v>19000</v>
      </c>
      <c r="H97" s="17">
        <v>19000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72538000</v>
      </c>
      <c r="G100" s="50">
        <f>G45</f>
        <v>53404000</v>
      </c>
      <c r="H100" s="50">
        <f>H45</f>
        <v>40116000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H301"/>
  <sheetViews>
    <sheetView showGridLines="0" zoomScalePageLayoutView="0" workbookViewId="0" topLeftCell="A52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61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78375000</v>
      </c>
      <c r="G5" s="3">
        <v>85909000</v>
      </c>
      <c r="H5" s="3">
        <v>94186000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43594000</v>
      </c>
      <c r="G7" s="6">
        <f>SUM(G8:G17)</f>
        <v>33351000</v>
      </c>
      <c r="H7" s="6">
        <f>SUM(H8:H17)</f>
        <v>29440000</v>
      </c>
    </row>
    <row r="8" spans="1:8" ht="12.75">
      <c r="A8" s="25"/>
      <c r="B8" s="25"/>
      <c r="C8" s="25"/>
      <c r="D8" s="25"/>
      <c r="E8" s="30" t="s">
        <v>9</v>
      </c>
      <c r="F8" s="13">
        <v>24594000</v>
      </c>
      <c r="G8" s="13">
        <v>25031000</v>
      </c>
      <c r="H8" s="13">
        <v>26240000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7000000</v>
      </c>
      <c r="G11" s="13">
        <v>8320000</v>
      </c>
      <c r="H11" s="13">
        <v>3200000</v>
      </c>
    </row>
    <row r="12" spans="1:8" ht="12.75">
      <c r="A12" s="25"/>
      <c r="B12" s="25"/>
      <c r="C12" s="25"/>
      <c r="D12" s="25"/>
      <c r="E12" s="30" t="s">
        <v>13</v>
      </c>
      <c r="F12" s="20">
        <v>12000000</v>
      </c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8737000</v>
      </c>
      <c r="G18" s="3">
        <f>SUM(G19:G27)</f>
        <v>7550000</v>
      </c>
      <c r="H18" s="3">
        <f>SUM(H19:H27)</f>
        <v>6550000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1187000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>
        <v>6000000</v>
      </c>
      <c r="G24" s="13">
        <v>6000000</v>
      </c>
      <c r="H24" s="13">
        <v>5000000</v>
      </c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130706000</v>
      </c>
      <c r="G28" s="33">
        <f>+G5+G6+G7+G18</f>
        <v>126810000</v>
      </c>
      <c r="H28" s="33">
        <f>+H5+H6+H7+H18</f>
        <v>130176000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0</v>
      </c>
      <c r="H30" s="3">
        <f>SUM(H31:H36)</f>
        <v>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0</v>
      </c>
      <c r="H39" s="22">
        <f>+H30+H37</f>
        <v>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130706000</v>
      </c>
      <c r="G40" s="23">
        <f>+G28+G39</f>
        <v>126810000</v>
      </c>
      <c r="H40" s="23">
        <f>+H28+H39</f>
        <v>130176000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80626000</v>
      </c>
      <c r="G45" s="6">
        <f>SUM(G47+G53+G59+G65+G70+G76+G84+G91)</f>
        <v>54001000</v>
      </c>
      <c r="H45" s="6">
        <f>SUM(H47+H53+H59+H65+H70+H76+H84+H91)</f>
        <v>19492000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1209000</v>
      </c>
      <c r="G47" s="3">
        <f>SUM(G48:G51)</f>
        <v>564000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849000</v>
      </c>
      <c r="G48" s="10">
        <v>564000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70564000</v>
      </c>
      <c r="G65" s="3">
        <f>SUM(G66:G68)</f>
        <v>44200000</v>
      </c>
      <c r="H65" s="3">
        <f>SUM(H66:H68)</f>
        <v>9750000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70564000</v>
      </c>
      <c r="G66" s="10">
        <v>44200000</v>
      </c>
      <c r="H66" s="11">
        <v>9750000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/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86000</v>
      </c>
      <c r="G76" s="3">
        <f>SUM(G77:G82)</f>
        <v>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86000</v>
      </c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8711000</v>
      </c>
      <c r="G84" s="3">
        <f>SUM(G85:G89)</f>
        <v>9181000</v>
      </c>
      <c r="H84" s="3">
        <f>SUM(H85:H89)</f>
        <v>9686000</v>
      </c>
    </row>
    <row r="85" spans="1:8" ht="12.75">
      <c r="A85" s="25"/>
      <c r="B85" s="25"/>
      <c r="C85" s="25"/>
      <c r="D85" s="18"/>
      <c r="E85" s="8" t="s">
        <v>92</v>
      </c>
      <c r="F85" s="9"/>
      <c r="G85" s="10"/>
      <c r="H85" s="11"/>
    </row>
    <row r="86" spans="1:8" ht="12.75">
      <c r="A86" s="25"/>
      <c r="B86" s="25"/>
      <c r="C86" s="25"/>
      <c r="D86" s="18"/>
      <c r="E86" s="8" t="s">
        <v>93</v>
      </c>
      <c r="F86" s="12">
        <v>8711000</v>
      </c>
      <c r="G86" s="13">
        <v>9181000</v>
      </c>
      <c r="H86" s="14">
        <v>9686000</v>
      </c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56000</v>
      </c>
      <c r="G91" s="3">
        <f>SUM(G92:G97)</f>
        <v>56000</v>
      </c>
      <c r="H91" s="3">
        <f>SUM(H92:H97)</f>
        <v>56000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/>
      <c r="G95" s="13"/>
      <c r="H95" s="14"/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56000</v>
      </c>
      <c r="G97" s="16">
        <v>56000</v>
      </c>
      <c r="H97" s="17">
        <v>56000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80626000</v>
      </c>
      <c r="G100" s="50">
        <f>G45</f>
        <v>54001000</v>
      </c>
      <c r="H100" s="50">
        <f>H45</f>
        <v>19492000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H301"/>
  <sheetViews>
    <sheetView showGridLines="0" zoomScalePageLayoutView="0" workbookViewId="0" topLeftCell="A37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62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151237000</v>
      </c>
      <c r="G5" s="3">
        <v>156941000</v>
      </c>
      <c r="H5" s="3">
        <v>162177000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2425000</v>
      </c>
      <c r="G7" s="6">
        <f>SUM(G8:G17)</f>
        <v>2568000</v>
      </c>
      <c r="H7" s="6">
        <f>SUM(H8:H17)</f>
        <v>2717000</v>
      </c>
    </row>
    <row r="8" spans="1:8" ht="12.75">
      <c r="A8" s="25"/>
      <c r="B8" s="25"/>
      <c r="C8" s="25"/>
      <c r="D8" s="25"/>
      <c r="E8" s="30" t="s">
        <v>9</v>
      </c>
      <c r="F8" s="13"/>
      <c r="G8" s="13"/>
      <c r="H8" s="13"/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/>
      <c r="G11" s="13"/>
      <c r="H11" s="13"/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>
        <v>2425000</v>
      </c>
      <c r="G13" s="13">
        <v>2568000</v>
      </c>
      <c r="H13" s="13">
        <v>2717000</v>
      </c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2021000</v>
      </c>
      <c r="G18" s="3">
        <f>SUM(G19:G27)</f>
        <v>1000000</v>
      </c>
      <c r="H18" s="3">
        <f>SUM(H19:H27)</f>
        <v>1000000</v>
      </c>
    </row>
    <row r="19" spans="1:8" ht="12.75">
      <c r="A19" s="25"/>
      <c r="B19" s="25"/>
      <c r="C19" s="25"/>
      <c r="D19" s="25"/>
      <c r="E19" s="30" t="s">
        <v>20</v>
      </c>
      <c r="F19" s="20">
        <v>1000000</v>
      </c>
      <c r="G19" s="20">
        <v>1000000</v>
      </c>
      <c r="H19" s="20">
        <v>1000000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1021000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155683000</v>
      </c>
      <c r="G28" s="33">
        <f>+G5+G6+G7+G18</f>
        <v>160509000</v>
      </c>
      <c r="H28" s="33">
        <f>+H5+H6+H7+H18</f>
        <v>165894000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0</v>
      </c>
      <c r="H30" s="3">
        <f>SUM(H31:H36)</f>
        <v>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0</v>
      </c>
      <c r="H39" s="22">
        <f>+H30+H37</f>
        <v>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155683000</v>
      </c>
      <c r="G40" s="23">
        <f>+G28+G39</f>
        <v>160509000</v>
      </c>
      <c r="H40" s="23">
        <f>+H28+H39</f>
        <v>165894000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3023000</v>
      </c>
      <c r="G45" s="6">
        <f>SUM(G47+G53+G59+G65+G70+G76+G84+G91)</f>
        <v>1180000</v>
      </c>
      <c r="H45" s="6">
        <f>SUM(H47+H53+H59+H65+H70+H76+H84+H91)</f>
        <v>900000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640000</v>
      </c>
      <c r="G47" s="3">
        <f>SUM(G48:G51)</f>
        <v>280000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280000</v>
      </c>
      <c r="G48" s="10">
        <v>280000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0</v>
      </c>
      <c r="G65" s="3">
        <f>SUM(G66:G68)</f>
        <v>0</v>
      </c>
      <c r="H65" s="3">
        <f>SUM(H66:H68)</f>
        <v>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/>
      <c r="G66" s="10"/>
      <c r="H66" s="11"/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/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900000</v>
      </c>
      <c r="G76" s="3">
        <f>SUM(G77:G82)</f>
        <v>900000</v>
      </c>
      <c r="H76" s="3">
        <f>SUM(H77:H82)</f>
        <v>900000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>
        <v>900000</v>
      </c>
      <c r="G77" s="10">
        <v>900000</v>
      </c>
      <c r="H77" s="11">
        <v>900000</v>
      </c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/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0</v>
      </c>
      <c r="G84" s="3">
        <f>SUM(G85:G89)</f>
        <v>0</v>
      </c>
      <c r="H84" s="3">
        <f>SUM(H85:H89)</f>
        <v>0</v>
      </c>
    </row>
    <row r="85" spans="1:8" ht="12.75">
      <c r="A85" s="25"/>
      <c r="B85" s="25"/>
      <c r="C85" s="25"/>
      <c r="D85" s="18"/>
      <c r="E85" s="8" t="s">
        <v>92</v>
      </c>
      <c r="F85" s="9"/>
      <c r="G85" s="10"/>
      <c r="H85" s="11"/>
    </row>
    <row r="86" spans="1:8" ht="12.75">
      <c r="A86" s="25"/>
      <c r="B86" s="25"/>
      <c r="C86" s="25"/>
      <c r="D86" s="18"/>
      <c r="E86" s="8" t="s">
        <v>93</v>
      </c>
      <c r="F86" s="12"/>
      <c r="G86" s="13"/>
      <c r="H86" s="14"/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1483000</v>
      </c>
      <c r="G91" s="3">
        <f>SUM(G92:G97)</f>
        <v>0</v>
      </c>
      <c r="H91" s="3">
        <f>SUM(H92:H97)</f>
        <v>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>
        <v>1483000</v>
      </c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/>
      <c r="G95" s="13"/>
      <c r="H95" s="14"/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/>
      <c r="G97" s="16"/>
      <c r="H97" s="17"/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3023000</v>
      </c>
      <c r="G100" s="50">
        <f>G45</f>
        <v>1180000</v>
      </c>
      <c r="H100" s="50">
        <f>H45</f>
        <v>900000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H301"/>
  <sheetViews>
    <sheetView showGridLines="0" zoomScalePageLayoutView="0" workbookViewId="0" topLeftCell="A52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63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15000000</v>
      </c>
      <c r="G5" s="3">
        <v>16394000</v>
      </c>
      <c r="H5" s="3">
        <v>17667000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10588000</v>
      </c>
      <c r="G7" s="6">
        <f>SUM(G8:G17)</f>
        <v>11101000</v>
      </c>
      <c r="H7" s="6">
        <f>SUM(H8:H17)</f>
        <v>10564000</v>
      </c>
    </row>
    <row r="8" spans="1:8" ht="12.75">
      <c r="A8" s="25"/>
      <c r="B8" s="25"/>
      <c r="C8" s="25"/>
      <c r="D8" s="25"/>
      <c r="E8" s="30" t="s">
        <v>9</v>
      </c>
      <c r="F8" s="13">
        <v>6588000</v>
      </c>
      <c r="G8" s="13">
        <v>6621000</v>
      </c>
      <c r="H8" s="13">
        <v>6724000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2000000</v>
      </c>
      <c r="G11" s="13">
        <v>4480000</v>
      </c>
      <c r="H11" s="13">
        <v>3840000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>
        <v>2000000</v>
      </c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2800000</v>
      </c>
      <c r="G18" s="3">
        <f>SUM(G19:G27)</f>
        <v>1800000</v>
      </c>
      <c r="H18" s="3">
        <f>SUM(H19:H27)</f>
        <v>1800000</v>
      </c>
    </row>
    <row r="19" spans="1:8" ht="12.75">
      <c r="A19" s="25"/>
      <c r="B19" s="25"/>
      <c r="C19" s="25"/>
      <c r="D19" s="25"/>
      <c r="E19" s="30" t="s">
        <v>20</v>
      </c>
      <c r="F19" s="20">
        <v>1800000</v>
      </c>
      <c r="G19" s="20">
        <v>1800000</v>
      </c>
      <c r="H19" s="20">
        <v>1800000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1000000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28388000</v>
      </c>
      <c r="G28" s="33">
        <f>+G5+G6+G7+G18</f>
        <v>29295000</v>
      </c>
      <c r="H28" s="33">
        <f>+H5+H6+H7+H18</f>
        <v>30031000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21000</v>
      </c>
      <c r="H30" s="3">
        <f>SUM(H31:H36)</f>
        <v>22000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>
        <v>21000</v>
      </c>
      <c r="H32" s="13">
        <v>22000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1700000</v>
      </c>
      <c r="G37" s="3">
        <f>SUM(G38:G38)</f>
        <v>1700000</v>
      </c>
      <c r="H37" s="3">
        <f>SUM(H38:H38)</f>
        <v>1800000</v>
      </c>
    </row>
    <row r="38" spans="1:8" ht="12.75">
      <c r="A38" s="25"/>
      <c r="B38" s="25"/>
      <c r="C38" s="25"/>
      <c r="D38" s="25"/>
      <c r="E38" s="30" t="s">
        <v>21</v>
      </c>
      <c r="F38" s="20">
        <v>1700000</v>
      </c>
      <c r="G38" s="20">
        <v>1700000</v>
      </c>
      <c r="H38" s="20">
        <v>1800000</v>
      </c>
    </row>
    <row r="39" spans="1:8" ht="16.5">
      <c r="A39" s="25"/>
      <c r="B39" s="25"/>
      <c r="C39" s="25"/>
      <c r="D39" s="25"/>
      <c r="E39" s="32" t="s">
        <v>35</v>
      </c>
      <c r="F39" s="22">
        <f>+F30+F37</f>
        <v>1700000</v>
      </c>
      <c r="G39" s="22">
        <f>+G30+G37</f>
        <v>1721000</v>
      </c>
      <c r="H39" s="22">
        <f>+H30+H37</f>
        <v>1822000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30088000</v>
      </c>
      <c r="G40" s="23">
        <f>+G28+G39</f>
        <v>31016000</v>
      </c>
      <c r="H40" s="23">
        <f>+H28+H39</f>
        <v>31853000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2201000</v>
      </c>
      <c r="G45" s="6">
        <f>SUM(G47+G53+G59+G65+G70+G76+G84+G91)</f>
        <v>1753000</v>
      </c>
      <c r="H45" s="6">
        <f>SUM(H47+H53+H59+H65+H70+H76+H84+H91)</f>
        <v>1605000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690000</v>
      </c>
      <c r="G47" s="3">
        <f>SUM(G48:G51)</f>
        <v>330000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330000</v>
      </c>
      <c r="G48" s="10">
        <v>330000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0</v>
      </c>
      <c r="G65" s="3">
        <f>SUM(G66:G68)</f>
        <v>0</v>
      </c>
      <c r="H65" s="3">
        <f>SUM(H66:H68)</f>
        <v>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/>
      <c r="G66" s="10"/>
      <c r="H66" s="11"/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/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50000</v>
      </c>
      <c r="G76" s="3">
        <f>SUM(G77:G82)</f>
        <v>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50000</v>
      </c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1368000</v>
      </c>
      <c r="G84" s="3">
        <f>SUM(G85:G89)</f>
        <v>1330000</v>
      </c>
      <c r="H84" s="3">
        <f>SUM(H85:H89)</f>
        <v>1402000</v>
      </c>
    </row>
    <row r="85" spans="1:8" ht="12.75">
      <c r="A85" s="25"/>
      <c r="B85" s="25"/>
      <c r="C85" s="25"/>
      <c r="D85" s="18"/>
      <c r="E85" s="8" t="s">
        <v>92</v>
      </c>
      <c r="F85" s="9">
        <v>1260000</v>
      </c>
      <c r="G85" s="10">
        <v>1330000</v>
      </c>
      <c r="H85" s="11">
        <v>1402000</v>
      </c>
    </row>
    <row r="86" spans="1:8" ht="12.75">
      <c r="A86" s="25"/>
      <c r="B86" s="25"/>
      <c r="C86" s="25"/>
      <c r="D86" s="18"/>
      <c r="E86" s="8" t="s">
        <v>93</v>
      </c>
      <c r="F86" s="12"/>
      <c r="G86" s="13"/>
      <c r="H86" s="14"/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>
        <v>108000</v>
      </c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93000</v>
      </c>
      <c r="G91" s="3">
        <f>SUM(G92:G97)</f>
        <v>93000</v>
      </c>
      <c r="H91" s="3">
        <f>SUM(H92:H97)</f>
        <v>203000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/>
      <c r="G95" s="13"/>
      <c r="H95" s="14">
        <v>110000</v>
      </c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93000</v>
      </c>
      <c r="G97" s="16">
        <v>93000</v>
      </c>
      <c r="H97" s="17">
        <v>93000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2201000</v>
      </c>
      <c r="G100" s="50">
        <f>G45</f>
        <v>1753000</v>
      </c>
      <c r="H100" s="50">
        <f>H45</f>
        <v>1605000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H301"/>
  <sheetViews>
    <sheetView showGridLines="0" zoomScalePageLayoutView="0" workbookViewId="0" topLeftCell="A52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64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19317000</v>
      </c>
      <c r="G5" s="3">
        <v>21139000</v>
      </c>
      <c r="H5" s="3">
        <v>22932000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13005000</v>
      </c>
      <c r="G7" s="6">
        <f>SUM(G8:G17)</f>
        <v>12681000</v>
      </c>
      <c r="H7" s="6">
        <f>SUM(H8:H17)</f>
        <v>10916000</v>
      </c>
    </row>
    <row r="8" spans="1:8" ht="12.75">
      <c r="A8" s="25"/>
      <c r="B8" s="25"/>
      <c r="C8" s="25"/>
      <c r="D8" s="25"/>
      <c r="E8" s="30" t="s">
        <v>9</v>
      </c>
      <c r="F8" s="13">
        <v>7505000</v>
      </c>
      <c r="G8" s="13">
        <v>7561000</v>
      </c>
      <c r="H8" s="13">
        <v>7716000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2500000</v>
      </c>
      <c r="G11" s="13">
        <v>5120000</v>
      </c>
      <c r="H11" s="13">
        <v>3200000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>
        <v>3000000</v>
      </c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2742000</v>
      </c>
      <c r="G18" s="3">
        <f>SUM(G19:G27)</f>
        <v>1700000</v>
      </c>
      <c r="H18" s="3">
        <f>SUM(H19:H27)</f>
        <v>1700000</v>
      </c>
    </row>
    <row r="19" spans="1:8" ht="12.75">
      <c r="A19" s="25"/>
      <c r="B19" s="25"/>
      <c r="C19" s="25"/>
      <c r="D19" s="25"/>
      <c r="E19" s="30" t="s">
        <v>20</v>
      </c>
      <c r="F19" s="20">
        <v>1700000</v>
      </c>
      <c r="G19" s="20">
        <v>1700000</v>
      </c>
      <c r="H19" s="20">
        <v>1700000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1042000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35064000</v>
      </c>
      <c r="G28" s="33">
        <f>+G5+G6+G7+G18</f>
        <v>35520000</v>
      </c>
      <c r="H28" s="33">
        <f>+H5+H6+H7+H18</f>
        <v>35548000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22000</v>
      </c>
      <c r="H30" s="3">
        <f>SUM(H31:H36)</f>
        <v>23000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>
        <v>22000</v>
      </c>
      <c r="H32" s="13">
        <v>23000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1700000</v>
      </c>
      <c r="G37" s="3">
        <f>SUM(G38:G38)</f>
        <v>1700000</v>
      </c>
      <c r="H37" s="3">
        <f>SUM(H38:H38)</f>
        <v>1800000</v>
      </c>
    </row>
    <row r="38" spans="1:8" ht="12.75">
      <c r="A38" s="25"/>
      <c r="B38" s="25"/>
      <c r="C38" s="25"/>
      <c r="D38" s="25"/>
      <c r="E38" s="30" t="s">
        <v>21</v>
      </c>
      <c r="F38" s="20">
        <v>1700000</v>
      </c>
      <c r="G38" s="20">
        <v>1700000</v>
      </c>
      <c r="H38" s="20">
        <v>1800000</v>
      </c>
    </row>
    <row r="39" spans="1:8" ht="16.5">
      <c r="A39" s="25"/>
      <c r="B39" s="25"/>
      <c r="C39" s="25"/>
      <c r="D39" s="25"/>
      <c r="E39" s="32" t="s">
        <v>35</v>
      </c>
      <c r="F39" s="22">
        <f>+F30+F37</f>
        <v>1700000</v>
      </c>
      <c r="G39" s="22">
        <f>+G30+G37</f>
        <v>1722000</v>
      </c>
      <c r="H39" s="22">
        <f>+H30+H37</f>
        <v>1823000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36764000</v>
      </c>
      <c r="G40" s="23">
        <f>+G28+G39</f>
        <v>37242000</v>
      </c>
      <c r="H40" s="23">
        <f>+H28+H39</f>
        <v>37371000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21116000</v>
      </c>
      <c r="G45" s="6">
        <f>SUM(G47+G53+G59+G65+G70+G76+G84+G91)</f>
        <v>16074000</v>
      </c>
      <c r="H45" s="6">
        <f>SUM(H47+H53+H59+H65+H70+H76+H84+H91)</f>
        <v>31506000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690000</v>
      </c>
      <c r="G47" s="3">
        <f>SUM(G48:G51)</f>
        <v>330000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330000</v>
      </c>
      <c r="G48" s="10">
        <v>330000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18590000</v>
      </c>
      <c r="G65" s="3">
        <f>SUM(G66:G68)</f>
        <v>12480000</v>
      </c>
      <c r="H65" s="3">
        <f>SUM(H66:H68)</f>
        <v>27040000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18590000</v>
      </c>
      <c r="G66" s="10">
        <v>12480000</v>
      </c>
      <c r="H66" s="11">
        <v>27040000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1500000</v>
      </c>
      <c r="H70" s="3">
        <f>SUM(H71:H74)</f>
        <v>2500000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>
        <v>1500000</v>
      </c>
      <c r="H71" s="11">
        <v>2500000</v>
      </c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50000</v>
      </c>
      <c r="G76" s="3">
        <f>SUM(G77:G82)</f>
        <v>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50000</v>
      </c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1602000</v>
      </c>
      <c r="G84" s="3">
        <f>SUM(G85:G89)</f>
        <v>1690000</v>
      </c>
      <c r="H84" s="3">
        <f>SUM(H85:H89)</f>
        <v>1782000</v>
      </c>
    </row>
    <row r="85" spans="1:8" ht="12.75">
      <c r="A85" s="25"/>
      <c r="B85" s="25"/>
      <c r="C85" s="25"/>
      <c r="D85" s="18"/>
      <c r="E85" s="8" t="s">
        <v>92</v>
      </c>
      <c r="F85" s="9">
        <v>685000</v>
      </c>
      <c r="G85" s="10">
        <v>723000</v>
      </c>
      <c r="H85" s="11">
        <v>762000</v>
      </c>
    </row>
    <row r="86" spans="1:8" ht="12.75">
      <c r="A86" s="25"/>
      <c r="B86" s="25"/>
      <c r="C86" s="25"/>
      <c r="D86" s="18"/>
      <c r="E86" s="8" t="s">
        <v>93</v>
      </c>
      <c r="F86" s="12">
        <v>917000</v>
      </c>
      <c r="G86" s="13">
        <v>967000</v>
      </c>
      <c r="H86" s="14">
        <v>1020000</v>
      </c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184000</v>
      </c>
      <c r="G91" s="3">
        <f>SUM(G92:G97)</f>
        <v>74000</v>
      </c>
      <c r="H91" s="3">
        <f>SUM(H92:H97)</f>
        <v>184000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>
        <v>110000</v>
      </c>
      <c r="G95" s="13"/>
      <c r="H95" s="14">
        <v>110000</v>
      </c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74000</v>
      </c>
      <c r="G97" s="16">
        <v>74000</v>
      </c>
      <c r="H97" s="17">
        <v>74000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21116000</v>
      </c>
      <c r="G100" s="50">
        <f>G45</f>
        <v>16074000</v>
      </c>
      <c r="H100" s="50">
        <f>H45</f>
        <v>31506000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01"/>
  <sheetViews>
    <sheetView showGridLines="0" zoomScalePageLayoutView="0" workbookViewId="0" topLeftCell="A49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38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52340000</v>
      </c>
      <c r="G5" s="3">
        <v>56519000</v>
      </c>
      <c r="H5" s="3">
        <v>61132000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33451000</v>
      </c>
      <c r="G7" s="6">
        <f>SUM(G8:G17)</f>
        <v>36427000</v>
      </c>
      <c r="H7" s="6">
        <f>SUM(H8:H17)</f>
        <v>39241000</v>
      </c>
    </row>
    <row r="8" spans="1:8" ht="12.75">
      <c r="A8" s="25"/>
      <c r="B8" s="25"/>
      <c r="C8" s="25"/>
      <c r="D8" s="25"/>
      <c r="E8" s="30" t="s">
        <v>9</v>
      </c>
      <c r="F8" s="13">
        <v>20951000</v>
      </c>
      <c r="G8" s="13">
        <v>21307000</v>
      </c>
      <c r="H8" s="13">
        <v>22291000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2500000</v>
      </c>
      <c r="G11" s="13">
        <v>5120000</v>
      </c>
      <c r="H11" s="13">
        <v>6400000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>
        <v>10000000</v>
      </c>
      <c r="G16" s="13">
        <v>10000000</v>
      </c>
      <c r="H16" s="13">
        <v>10550000</v>
      </c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3180000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1630000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88971000</v>
      </c>
      <c r="G28" s="33">
        <f>+G5+G6+G7+G18</f>
        <v>94496000</v>
      </c>
      <c r="H28" s="33">
        <f>+H5+H6+H7+H18</f>
        <v>101923000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9949000</v>
      </c>
      <c r="G30" s="3">
        <f>SUM(G31:G36)</f>
        <v>15058000</v>
      </c>
      <c r="H30" s="3">
        <f>SUM(H31:H36)</f>
        <v>29062000</v>
      </c>
    </row>
    <row r="31" spans="1:8" ht="12.75">
      <c r="A31" s="25"/>
      <c r="B31" s="25"/>
      <c r="C31" s="25"/>
      <c r="D31" s="25"/>
      <c r="E31" s="30" t="s">
        <v>16</v>
      </c>
      <c r="F31" s="13">
        <v>9949000</v>
      </c>
      <c r="G31" s="13">
        <v>15000000</v>
      </c>
      <c r="H31" s="13">
        <v>29000000</v>
      </c>
    </row>
    <row r="32" spans="1:8" ht="12.75">
      <c r="A32" s="25"/>
      <c r="B32" s="25"/>
      <c r="C32" s="25"/>
      <c r="D32" s="25"/>
      <c r="E32" s="30" t="s">
        <v>31</v>
      </c>
      <c r="F32" s="13"/>
      <c r="G32" s="13">
        <v>58000</v>
      </c>
      <c r="H32" s="13">
        <v>62000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1700000</v>
      </c>
      <c r="G37" s="3">
        <f>SUM(G38:G38)</f>
        <v>1700000</v>
      </c>
      <c r="H37" s="3">
        <f>SUM(H38:H38)</f>
        <v>1800000</v>
      </c>
    </row>
    <row r="38" spans="1:8" ht="12.75">
      <c r="A38" s="25"/>
      <c r="B38" s="25"/>
      <c r="C38" s="25"/>
      <c r="D38" s="25"/>
      <c r="E38" s="30" t="s">
        <v>21</v>
      </c>
      <c r="F38" s="20">
        <v>1700000</v>
      </c>
      <c r="G38" s="20">
        <v>1700000</v>
      </c>
      <c r="H38" s="20">
        <v>1800000</v>
      </c>
    </row>
    <row r="39" spans="1:8" ht="16.5">
      <c r="A39" s="25"/>
      <c r="B39" s="25"/>
      <c r="C39" s="25"/>
      <c r="D39" s="25"/>
      <c r="E39" s="32" t="s">
        <v>35</v>
      </c>
      <c r="F39" s="22">
        <f>+F30+F37</f>
        <v>11649000</v>
      </c>
      <c r="G39" s="22">
        <f>+G30+G37</f>
        <v>16758000</v>
      </c>
      <c r="H39" s="22">
        <f>+H30+H37</f>
        <v>30862000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100620000</v>
      </c>
      <c r="G40" s="23">
        <f>+G28+G39</f>
        <v>111254000</v>
      </c>
      <c r="H40" s="23">
        <f>+H28+H39</f>
        <v>132785000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32807000</v>
      </c>
      <c r="G45" s="6">
        <f>SUM(G47+G53+G59+G65+G70+G76+G84+G91)</f>
        <v>73669000</v>
      </c>
      <c r="H45" s="6">
        <f>SUM(H47+H53+H59+H65+H70+H76+H84+H91)</f>
        <v>64516000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690000</v>
      </c>
      <c r="G47" s="3">
        <f>SUM(G48:G51)</f>
        <v>330000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330000</v>
      </c>
      <c r="G48" s="10">
        <v>330000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24230000</v>
      </c>
      <c r="G65" s="3">
        <f>SUM(G66:G68)</f>
        <v>65740000</v>
      </c>
      <c r="H65" s="3">
        <f>SUM(H66:H68)</f>
        <v>56400000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24230000</v>
      </c>
      <c r="G66" s="10">
        <v>65740000</v>
      </c>
      <c r="H66" s="11">
        <v>56400000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/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78000</v>
      </c>
      <c r="G76" s="3">
        <f>SUM(G77:G82)</f>
        <v>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78000</v>
      </c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7698000</v>
      </c>
      <c r="G84" s="3">
        <f>SUM(G85:G89)</f>
        <v>7488000</v>
      </c>
      <c r="H84" s="3">
        <f>SUM(H85:H89)</f>
        <v>7895000</v>
      </c>
    </row>
    <row r="85" spans="1:8" ht="12.75">
      <c r="A85" s="25"/>
      <c r="B85" s="25"/>
      <c r="C85" s="25"/>
      <c r="D85" s="18"/>
      <c r="E85" s="8" t="s">
        <v>92</v>
      </c>
      <c r="F85" s="9">
        <v>4458000</v>
      </c>
      <c r="G85" s="10">
        <v>4705000</v>
      </c>
      <c r="H85" s="11">
        <v>4959000</v>
      </c>
    </row>
    <row r="86" spans="1:8" ht="12.75">
      <c r="A86" s="25"/>
      <c r="B86" s="25"/>
      <c r="C86" s="25"/>
      <c r="D86" s="18"/>
      <c r="E86" s="8" t="s">
        <v>93</v>
      </c>
      <c r="F86" s="12">
        <v>3240000</v>
      </c>
      <c r="G86" s="13">
        <v>2783000</v>
      </c>
      <c r="H86" s="14">
        <v>2936000</v>
      </c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111000</v>
      </c>
      <c r="G91" s="3">
        <f>SUM(G92:G97)</f>
        <v>111000</v>
      </c>
      <c r="H91" s="3">
        <f>SUM(H92:H97)</f>
        <v>221000</v>
      </c>
    </row>
    <row r="92" spans="1:8" ht="12.75">
      <c r="A92" s="25"/>
      <c r="B92" s="25"/>
      <c r="C92" s="25"/>
      <c r="D92" s="40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/>
      <c r="G95" s="13"/>
      <c r="H95" s="14">
        <v>110000</v>
      </c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111000</v>
      </c>
      <c r="G97" s="16">
        <v>111000</v>
      </c>
      <c r="H97" s="17">
        <v>111000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32807000</v>
      </c>
      <c r="G100" s="50">
        <f>G45</f>
        <v>73669000</v>
      </c>
      <c r="H100" s="50">
        <f>H45</f>
        <v>64516000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H301"/>
  <sheetViews>
    <sheetView showGridLines="0" zoomScalePageLayoutView="0" workbookViewId="0" topLeftCell="A64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65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56655000</v>
      </c>
      <c r="G5" s="3">
        <v>61921000</v>
      </c>
      <c r="H5" s="3">
        <v>67002000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23776000</v>
      </c>
      <c r="G7" s="6">
        <f>SUM(G8:G17)</f>
        <v>23572000</v>
      </c>
      <c r="H7" s="6">
        <f>SUM(H8:H17)</f>
        <v>24433000</v>
      </c>
    </row>
    <row r="8" spans="1:8" ht="12.75">
      <c r="A8" s="25"/>
      <c r="B8" s="25"/>
      <c r="C8" s="25"/>
      <c r="D8" s="25"/>
      <c r="E8" s="30" t="s">
        <v>9</v>
      </c>
      <c r="F8" s="13">
        <v>13776000</v>
      </c>
      <c r="G8" s="13">
        <v>13972000</v>
      </c>
      <c r="H8" s="13">
        <v>14513000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10000000</v>
      </c>
      <c r="G11" s="13">
        <v>9600000</v>
      </c>
      <c r="H11" s="13">
        <v>9920000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2985000</v>
      </c>
      <c r="G18" s="3">
        <f>SUM(G19:G27)</f>
        <v>1700000</v>
      </c>
      <c r="H18" s="3">
        <f>SUM(H19:H27)</f>
        <v>1700000</v>
      </c>
    </row>
    <row r="19" spans="1:8" ht="12.75">
      <c r="A19" s="25"/>
      <c r="B19" s="25"/>
      <c r="C19" s="25"/>
      <c r="D19" s="25"/>
      <c r="E19" s="30" t="s">
        <v>20</v>
      </c>
      <c r="F19" s="20">
        <v>1700000</v>
      </c>
      <c r="G19" s="20">
        <v>1700000</v>
      </c>
      <c r="H19" s="20">
        <v>1700000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1285000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83416000</v>
      </c>
      <c r="G28" s="33">
        <f>+G5+G6+G7+G18</f>
        <v>87193000</v>
      </c>
      <c r="H28" s="33">
        <f>+H5+H6+H7+H18</f>
        <v>93135000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5272000</v>
      </c>
      <c r="H30" s="3">
        <f>SUM(H31:H36)</f>
        <v>15287000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>
        <v>5000000</v>
      </c>
      <c r="H31" s="13">
        <v>15000000</v>
      </c>
    </row>
    <row r="32" spans="1:8" ht="12.75">
      <c r="A32" s="25"/>
      <c r="B32" s="25"/>
      <c r="C32" s="25"/>
      <c r="D32" s="25"/>
      <c r="E32" s="30" t="s">
        <v>31</v>
      </c>
      <c r="F32" s="13"/>
      <c r="G32" s="13">
        <v>272000</v>
      </c>
      <c r="H32" s="13">
        <v>287000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5272000</v>
      </c>
      <c r="H39" s="22">
        <f>+H30+H37</f>
        <v>15287000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83416000</v>
      </c>
      <c r="G40" s="23">
        <f>+G28+G39</f>
        <v>92465000</v>
      </c>
      <c r="H40" s="23">
        <f>+H28+H39</f>
        <v>108422000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47204000</v>
      </c>
      <c r="G45" s="6">
        <f>SUM(G47+G53+G59+G65+G70+G76+G84+G91)</f>
        <v>39201000</v>
      </c>
      <c r="H45" s="6">
        <f>SUM(H47+H53+H59+H65+H70+H76+H84+H91)</f>
        <v>36396000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690000</v>
      </c>
      <c r="G47" s="3">
        <f>SUM(G48:G51)</f>
        <v>330000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330000</v>
      </c>
      <c r="G48" s="10">
        <v>330000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35160000</v>
      </c>
      <c r="G65" s="3">
        <f>SUM(G66:G68)</f>
        <v>32700000</v>
      </c>
      <c r="H65" s="3">
        <f>SUM(H66:H68)</f>
        <v>30020000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35160000</v>
      </c>
      <c r="G66" s="10">
        <v>32700000</v>
      </c>
      <c r="H66" s="11">
        <v>30020000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/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5490000</v>
      </c>
      <c r="G76" s="3">
        <f>SUM(G77:G82)</f>
        <v>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5490000</v>
      </c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5550000</v>
      </c>
      <c r="G84" s="3">
        <f>SUM(G85:G89)</f>
        <v>5857000</v>
      </c>
      <c r="H84" s="3">
        <f>SUM(H85:H89)</f>
        <v>6172000</v>
      </c>
    </row>
    <row r="85" spans="1:8" ht="12.75">
      <c r="A85" s="25"/>
      <c r="B85" s="25"/>
      <c r="C85" s="25"/>
      <c r="D85" s="18"/>
      <c r="E85" s="8" t="s">
        <v>92</v>
      </c>
      <c r="F85" s="9">
        <v>5550000</v>
      </c>
      <c r="G85" s="10">
        <v>5857000</v>
      </c>
      <c r="H85" s="11">
        <v>6172000</v>
      </c>
    </row>
    <row r="86" spans="1:8" ht="12.75">
      <c r="A86" s="25"/>
      <c r="B86" s="25"/>
      <c r="C86" s="25"/>
      <c r="D86" s="18"/>
      <c r="E86" s="8" t="s">
        <v>93</v>
      </c>
      <c r="F86" s="12"/>
      <c r="G86" s="13"/>
      <c r="H86" s="14"/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314000</v>
      </c>
      <c r="G91" s="3">
        <f>SUM(G92:G97)</f>
        <v>314000</v>
      </c>
      <c r="H91" s="3">
        <f>SUM(H92:H97)</f>
        <v>204000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>
        <v>110000</v>
      </c>
      <c r="G95" s="13">
        <v>110000</v>
      </c>
      <c r="H95" s="14"/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204000</v>
      </c>
      <c r="G97" s="16">
        <v>204000</v>
      </c>
      <c r="H97" s="17">
        <v>204000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47204000</v>
      </c>
      <c r="G100" s="50">
        <f>G45</f>
        <v>39201000</v>
      </c>
      <c r="H100" s="50">
        <f>H45</f>
        <v>36396000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H301"/>
  <sheetViews>
    <sheetView showGridLines="0" zoomScalePageLayoutView="0" workbookViewId="0" topLeftCell="A7">
      <selection activeCell="G86" sqref="G86:H86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66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28502000</v>
      </c>
      <c r="G5" s="3">
        <v>30316000</v>
      </c>
      <c r="H5" s="3">
        <v>31867000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1920000</v>
      </c>
      <c r="G7" s="6">
        <f>SUM(G8:G17)</f>
        <v>2035000</v>
      </c>
      <c r="H7" s="6">
        <f>SUM(H8:H17)</f>
        <v>2152000</v>
      </c>
    </row>
    <row r="8" spans="1:8" ht="12.75">
      <c r="A8" s="25"/>
      <c r="B8" s="25"/>
      <c r="C8" s="25"/>
      <c r="D8" s="25"/>
      <c r="E8" s="30" t="s">
        <v>9</v>
      </c>
      <c r="F8" s="13"/>
      <c r="G8" s="13"/>
      <c r="H8" s="13"/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/>
      <c r="G11" s="13"/>
      <c r="H11" s="13"/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>
        <v>1920000</v>
      </c>
      <c r="G13" s="13">
        <v>2035000</v>
      </c>
      <c r="H13" s="13">
        <v>2152000</v>
      </c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2013000</v>
      </c>
      <c r="G18" s="3">
        <f>SUM(G19:G27)</f>
        <v>1000000</v>
      </c>
      <c r="H18" s="3">
        <f>SUM(H19:H27)</f>
        <v>1000000</v>
      </c>
    </row>
    <row r="19" spans="1:8" ht="12.75">
      <c r="A19" s="25"/>
      <c r="B19" s="25"/>
      <c r="C19" s="25"/>
      <c r="D19" s="25"/>
      <c r="E19" s="30" t="s">
        <v>20</v>
      </c>
      <c r="F19" s="20">
        <v>1000000</v>
      </c>
      <c r="G19" s="20">
        <v>1000000</v>
      </c>
      <c r="H19" s="20">
        <v>1000000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1013000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32435000</v>
      </c>
      <c r="G28" s="33">
        <f>+G5+G6+G7+G18</f>
        <v>33351000</v>
      </c>
      <c r="H28" s="33">
        <f>+H5+H6+H7+H18</f>
        <v>35019000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0</v>
      </c>
      <c r="H30" s="3">
        <f>SUM(H31:H36)</f>
        <v>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0</v>
      </c>
      <c r="H39" s="22">
        <f>+H30+H37</f>
        <v>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32435000</v>
      </c>
      <c r="G40" s="23">
        <f>+G28+G39</f>
        <v>33351000</v>
      </c>
      <c r="H40" s="23">
        <f>+H28+H39</f>
        <v>35019000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640000</v>
      </c>
      <c r="G45" s="6">
        <f>SUM(G47+G53+G59+G65+G70+G76+G84+G91)</f>
        <v>280000</v>
      </c>
      <c r="H45" s="6">
        <f>SUM(H47+H53+H59+H65+H70+H76+H84+H91)</f>
        <v>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640000</v>
      </c>
      <c r="G47" s="3">
        <f>SUM(G48:G51)</f>
        <v>280000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280000</v>
      </c>
      <c r="G48" s="10">
        <v>280000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0</v>
      </c>
      <c r="G65" s="3">
        <f>SUM(G66:G68)</f>
        <v>0</v>
      </c>
      <c r="H65" s="3">
        <f>SUM(H66:H68)</f>
        <v>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/>
      <c r="G66" s="10"/>
      <c r="H66" s="11"/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/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0</v>
      </c>
      <c r="G76" s="3">
        <f>SUM(G77:G82)</f>
        <v>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/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0</v>
      </c>
      <c r="G84" s="3">
        <f>SUM(G85:G89)</f>
        <v>0</v>
      </c>
      <c r="H84" s="3">
        <f>SUM(H85:H89)</f>
        <v>0</v>
      </c>
    </row>
    <row r="85" spans="1:8" ht="12.75">
      <c r="A85" s="25"/>
      <c r="B85" s="25"/>
      <c r="C85" s="25"/>
      <c r="D85" s="18"/>
      <c r="E85" s="8" t="s">
        <v>92</v>
      </c>
      <c r="F85" s="9"/>
      <c r="G85" s="10"/>
      <c r="H85" s="11"/>
    </row>
    <row r="86" spans="1:8" ht="12.75">
      <c r="A86" s="25"/>
      <c r="B86" s="25"/>
      <c r="C86" s="25"/>
      <c r="D86" s="18"/>
      <c r="E86" s="8" t="s">
        <v>93</v>
      </c>
      <c r="F86" s="12"/>
      <c r="G86" s="13"/>
      <c r="H86" s="14"/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0</v>
      </c>
      <c r="G91" s="3">
        <f>SUM(G92:G97)</f>
        <v>0</v>
      </c>
      <c r="H91" s="3">
        <f>SUM(H92:H97)</f>
        <v>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/>
      <c r="G95" s="13"/>
      <c r="H95" s="14"/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/>
      <c r="G97" s="16"/>
      <c r="H97" s="17"/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640000</v>
      </c>
      <c r="G100" s="52">
        <f>G45</f>
        <v>280000</v>
      </c>
      <c r="H100" s="52">
        <f>H45</f>
        <v>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01"/>
  <sheetViews>
    <sheetView showGridLines="0" zoomScalePageLayoutView="0" workbookViewId="0" topLeftCell="A55">
      <selection activeCell="E107" sqref="E107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39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45080000</v>
      </c>
      <c r="G5" s="3">
        <v>49017000</v>
      </c>
      <c r="H5" s="3">
        <v>53196000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28434000</v>
      </c>
      <c r="G7" s="6">
        <f>SUM(G8:G17)</f>
        <v>32787000</v>
      </c>
      <c r="H7" s="6">
        <f>SUM(H8:H17)</f>
        <v>35370000</v>
      </c>
    </row>
    <row r="8" spans="1:8" ht="12.75">
      <c r="A8" s="25"/>
      <c r="B8" s="25"/>
      <c r="C8" s="25"/>
      <c r="D8" s="25"/>
      <c r="E8" s="30" t="s">
        <v>9</v>
      </c>
      <c r="F8" s="13">
        <v>15434000</v>
      </c>
      <c r="G8" s="13">
        <v>15667000</v>
      </c>
      <c r="H8" s="13">
        <v>16310000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3000000</v>
      </c>
      <c r="G11" s="13">
        <v>5120000</v>
      </c>
      <c r="H11" s="13">
        <v>6400000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>
        <v>10000000</v>
      </c>
      <c r="G16" s="13">
        <v>12000000</v>
      </c>
      <c r="H16" s="13">
        <v>12660000</v>
      </c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3439000</v>
      </c>
      <c r="G18" s="3">
        <f>SUM(G19:G27)</f>
        <v>2085000</v>
      </c>
      <c r="H18" s="3">
        <f>SUM(H19:H27)</f>
        <v>2085000</v>
      </c>
    </row>
    <row r="19" spans="1:8" ht="12.75">
      <c r="A19" s="25"/>
      <c r="B19" s="25"/>
      <c r="C19" s="25"/>
      <c r="D19" s="25"/>
      <c r="E19" s="30" t="s">
        <v>20</v>
      </c>
      <c r="F19" s="20">
        <v>1620000</v>
      </c>
      <c r="G19" s="20">
        <v>2085000</v>
      </c>
      <c r="H19" s="20">
        <v>2085000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1819000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76953000</v>
      </c>
      <c r="G28" s="33">
        <f>+G5+G6+G7+G18</f>
        <v>83889000</v>
      </c>
      <c r="H28" s="33">
        <f>+H5+H6+H7+H18</f>
        <v>90651000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31283000</v>
      </c>
      <c r="G30" s="3">
        <f>SUM(G31:G36)</f>
        <v>14736000</v>
      </c>
      <c r="H30" s="3">
        <f>SUM(H31:H36)</f>
        <v>15547000</v>
      </c>
    </row>
    <row r="31" spans="1:8" ht="12.75">
      <c r="A31" s="25"/>
      <c r="B31" s="25"/>
      <c r="C31" s="25"/>
      <c r="D31" s="25"/>
      <c r="E31" s="30" t="s">
        <v>16</v>
      </c>
      <c r="F31" s="13">
        <v>22732000</v>
      </c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>
        <v>8551000</v>
      </c>
      <c r="G32" s="13">
        <v>14736000</v>
      </c>
      <c r="H32" s="13">
        <v>15547000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1700000</v>
      </c>
      <c r="G37" s="3">
        <f>SUM(G38:G38)</f>
        <v>1700000</v>
      </c>
      <c r="H37" s="3">
        <f>SUM(H38:H38)</f>
        <v>1800000</v>
      </c>
    </row>
    <row r="38" spans="1:8" ht="12.75">
      <c r="A38" s="25"/>
      <c r="B38" s="25"/>
      <c r="C38" s="25"/>
      <c r="D38" s="25"/>
      <c r="E38" s="30" t="s">
        <v>21</v>
      </c>
      <c r="F38" s="20">
        <v>1700000</v>
      </c>
      <c r="G38" s="20">
        <v>1700000</v>
      </c>
      <c r="H38" s="20">
        <v>1800000</v>
      </c>
    </row>
    <row r="39" spans="1:8" ht="16.5">
      <c r="A39" s="25"/>
      <c r="B39" s="25"/>
      <c r="C39" s="25"/>
      <c r="D39" s="25"/>
      <c r="E39" s="32" t="s">
        <v>35</v>
      </c>
      <c r="F39" s="22">
        <f>+F30+F37</f>
        <v>32983000</v>
      </c>
      <c r="G39" s="22">
        <f>+G30+G37</f>
        <v>16436000</v>
      </c>
      <c r="H39" s="22">
        <f>+H30+H37</f>
        <v>17347000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109936000</v>
      </c>
      <c r="G40" s="23">
        <f>+G28+G39</f>
        <v>100325000</v>
      </c>
      <c r="H40" s="23">
        <f>+H28+H39</f>
        <v>107998000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22388000</v>
      </c>
      <c r="G45" s="6">
        <f>SUM(G47+G53+G59+G65+G70+G76+G84+G91)</f>
        <v>30900000</v>
      </c>
      <c r="H45" s="6">
        <f>SUM(H47+H53+H59+H65+H70+H76+H84+H91)</f>
        <v>17561000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840000</v>
      </c>
      <c r="G47" s="3">
        <f>SUM(G48:G51)</f>
        <v>480000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480000</v>
      </c>
      <c r="G48" s="10">
        <v>480000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16800000</v>
      </c>
      <c r="G65" s="3">
        <f>SUM(G66:G68)</f>
        <v>25500000</v>
      </c>
      <c r="H65" s="3">
        <f>SUM(H66:H68)</f>
        <v>12500000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16800000</v>
      </c>
      <c r="G66" s="10">
        <v>25500000</v>
      </c>
      <c r="H66" s="11">
        <v>12500000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/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71000</v>
      </c>
      <c r="G76" s="3">
        <f>SUM(G77:G82)</f>
        <v>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71000</v>
      </c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4400000</v>
      </c>
      <c r="G84" s="3">
        <f>SUM(G85:G89)</f>
        <v>4643000</v>
      </c>
      <c r="H84" s="3">
        <f>SUM(H85:H89)</f>
        <v>4894000</v>
      </c>
    </row>
    <row r="85" spans="1:8" ht="12.75">
      <c r="A85" s="25"/>
      <c r="B85" s="25"/>
      <c r="C85" s="25"/>
      <c r="D85" s="18"/>
      <c r="E85" s="8" t="s">
        <v>92</v>
      </c>
      <c r="F85" s="9">
        <v>4400000</v>
      </c>
      <c r="G85" s="10">
        <v>4643000</v>
      </c>
      <c r="H85" s="11">
        <v>4894000</v>
      </c>
    </row>
    <row r="86" spans="1:8" ht="12.75">
      <c r="A86" s="25"/>
      <c r="B86" s="25"/>
      <c r="C86" s="25"/>
      <c r="D86" s="18"/>
      <c r="E86" s="8" t="s">
        <v>93</v>
      </c>
      <c r="F86" s="12"/>
      <c r="G86" s="13"/>
      <c r="H86" s="14"/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277000</v>
      </c>
      <c r="G91" s="3">
        <f>SUM(G92:G97)</f>
        <v>277000</v>
      </c>
      <c r="H91" s="3">
        <f>SUM(H92:H97)</f>
        <v>167000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>
        <v>110000</v>
      </c>
      <c r="G95" s="13">
        <v>110000</v>
      </c>
      <c r="H95" s="14"/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167000</v>
      </c>
      <c r="G97" s="16">
        <v>167000</v>
      </c>
      <c r="H97" s="17">
        <v>167000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22388000</v>
      </c>
      <c r="G100" s="50">
        <f>G45</f>
        <v>30900000</v>
      </c>
      <c r="H100" s="50">
        <f>H45</f>
        <v>17561000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301"/>
  <sheetViews>
    <sheetView showGridLines="0" zoomScalePageLayoutView="0" workbookViewId="0" topLeftCell="A58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40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41390000</v>
      </c>
      <c r="G5" s="3">
        <v>45066000</v>
      </c>
      <c r="H5" s="3">
        <v>49277000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22754000</v>
      </c>
      <c r="G7" s="6">
        <f>SUM(G8:G17)</f>
        <v>17748000</v>
      </c>
      <c r="H7" s="6">
        <f>SUM(H8:H17)</f>
        <v>21524000</v>
      </c>
    </row>
    <row r="8" spans="1:8" ht="12.75">
      <c r="A8" s="25"/>
      <c r="B8" s="25"/>
      <c r="C8" s="25"/>
      <c r="D8" s="25"/>
      <c r="E8" s="30" t="s">
        <v>9</v>
      </c>
      <c r="F8" s="13">
        <v>19754000</v>
      </c>
      <c r="G8" s="13">
        <v>14548000</v>
      </c>
      <c r="H8" s="13">
        <v>15124000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3000000</v>
      </c>
      <c r="G11" s="13">
        <v>3200000</v>
      </c>
      <c r="H11" s="13">
        <v>6400000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2963000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1413000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67107000</v>
      </c>
      <c r="G28" s="33">
        <f>+G5+G6+G7+G18</f>
        <v>64364000</v>
      </c>
      <c r="H28" s="33">
        <f>+H5+H6+H7+H18</f>
        <v>72351000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81000</v>
      </c>
      <c r="H30" s="3">
        <f>SUM(H31:H36)</f>
        <v>86000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>
        <v>81000</v>
      </c>
      <c r="H32" s="13">
        <v>86000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81000</v>
      </c>
      <c r="H39" s="22">
        <f>+H30+H37</f>
        <v>86000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67107000</v>
      </c>
      <c r="G40" s="23">
        <f>+G28+G39</f>
        <v>64445000</v>
      </c>
      <c r="H40" s="23">
        <f>+H28+H39</f>
        <v>72437000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16043000</v>
      </c>
      <c r="G45" s="6">
        <f>SUM(G47+G53+G59+G65+G70+G76+G84+G91)</f>
        <v>10489000</v>
      </c>
      <c r="H45" s="6">
        <f>SUM(H47+H53+H59+H65+H70+H76+H84+H91)</f>
        <v>7401000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690000</v>
      </c>
      <c r="G47" s="3">
        <f>SUM(G48:G51)</f>
        <v>330000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330000</v>
      </c>
      <c r="G48" s="10">
        <v>330000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7000000</v>
      </c>
      <c r="G65" s="3">
        <f>SUM(G66:G68)</f>
        <v>1140000</v>
      </c>
      <c r="H65" s="3">
        <f>SUM(H66:H68)</f>
        <v>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7000000</v>
      </c>
      <c r="G66" s="10">
        <v>1140000</v>
      </c>
      <c r="H66" s="11"/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1000000</v>
      </c>
      <c r="G70" s="3">
        <f>SUM(G71:G74)</f>
        <v>2000000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>
        <v>1000000</v>
      </c>
      <c r="G71" s="10">
        <v>2000000</v>
      </c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98000</v>
      </c>
      <c r="G76" s="3">
        <f>SUM(G77:G82)</f>
        <v>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98000</v>
      </c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7255000</v>
      </c>
      <c r="G84" s="3">
        <f>SUM(G85:G89)</f>
        <v>7019000</v>
      </c>
      <c r="H84" s="3">
        <f>SUM(H85:H89)</f>
        <v>7401000</v>
      </c>
    </row>
    <row r="85" spans="1:8" ht="12.75">
      <c r="A85" s="25"/>
      <c r="B85" s="25"/>
      <c r="C85" s="25"/>
      <c r="D85" s="18"/>
      <c r="E85" s="8" t="s">
        <v>92</v>
      </c>
      <c r="F85" s="9">
        <v>3980000</v>
      </c>
      <c r="G85" s="10">
        <v>4200000</v>
      </c>
      <c r="H85" s="11">
        <v>4427000</v>
      </c>
    </row>
    <row r="86" spans="1:8" ht="12.75">
      <c r="A86" s="25"/>
      <c r="B86" s="25"/>
      <c r="C86" s="25"/>
      <c r="D86" s="18"/>
      <c r="E86" s="8" t="s">
        <v>93</v>
      </c>
      <c r="F86" s="12">
        <v>3275000</v>
      </c>
      <c r="G86" s="13">
        <v>2819000</v>
      </c>
      <c r="H86" s="14">
        <v>2974000</v>
      </c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0</v>
      </c>
      <c r="G91" s="3">
        <f>SUM(G92:G97)</f>
        <v>0</v>
      </c>
      <c r="H91" s="3">
        <f>SUM(H92:H97)</f>
        <v>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/>
      <c r="G95" s="13"/>
      <c r="H95" s="14"/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/>
      <c r="G97" s="16"/>
      <c r="H97" s="17"/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16043000</v>
      </c>
      <c r="G100" s="50">
        <f>G45</f>
        <v>10489000</v>
      </c>
      <c r="H100" s="50">
        <f>H45</f>
        <v>7401000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301"/>
  <sheetViews>
    <sheetView showGridLines="0" zoomScalePageLayoutView="0" workbookViewId="0" topLeftCell="A52">
      <selection activeCell="I71" sqref="I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41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80432000</v>
      </c>
      <c r="G5" s="3">
        <v>88328000</v>
      </c>
      <c r="H5" s="3">
        <v>97483000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22101000</v>
      </c>
      <c r="G7" s="6">
        <f>SUM(G8:G17)</f>
        <v>22615000</v>
      </c>
      <c r="H7" s="6">
        <f>SUM(H8:H17)</f>
        <v>23485000</v>
      </c>
    </row>
    <row r="8" spans="1:8" ht="12.75">
      <c r="A8" s="25"/>
      <c r="B8" s="25"/>
      <c r="C8" s="25"/>
      <c r="D8" s="25"/>
      <c r="E8" s="30" t="s">
        <v>9</v>
      </c>
      <c r="F8" s="13">
        <v>19101000</v>
      </c>
      <c r="G8" s="13">
        <v>19415000</v>
      </c>
      <c r="H8" s="13">
        <v>20285000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3000000</v>
      </c>
      <c r="G11" s="13">
        <v>3200000</v>
      </c>
      <c r="H11" s="13">
        <v>3200000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3605000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2055000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106138000</v>
      </c>
      <c r="G28" s="33">
        <f>+G5+G6+G7+G18</f>
        <v>112493000</v>
      </c>
      <c r="H28" s="33">
        <f>+H5+H6+H7+H18</f>
        <v>122518000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9878000</v>
      </c>
      <c r="G30" s="3">
        <f>SUM(G31:G36)</f>
        <v>5058000</v>
      </c>
      <c r="H30" s="3">
        <f>SUM(H31:H36)</f>
        <v>1062000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>
        <v>5000000</v>
      </c>
      <c r="H31" s="13">
        <v>1000000</v>
      </c>
    </row>
    <row r="32" spans="1:8" ht="12.75">
      <c r="A32" s="25"/>
      <c r="B32" s="25"/>
      <c r="C32" s="25"/>
      <c r="D32" s="25"/>
      <c r="E32" s="30" t="s">
        <v>31</v>
      </c>
      <c r="F32" s="13">
        <v>9878000</v>
      </c>
      <c r="G32" s="13">
        <v>58000</v>
      </c>
      <c r="H32" s="13">
        <v>62000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9878000</v>
      </c>
      <c r="G39" s="22">
        <f>+G30+G37</f>
        <v>5058000</v>
      </c>
      <c r="H39" s="22">
        <f>+H30+H37</f>
        <v>1062000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116016000</v>
      </c>
      <c r="G40" s="23">
        <f>+G28+G39</f>
        <v>117551000</v>
      </c>
      <c r="H40" s="23">
        <f>+H28+H39</f>
        <v>123580000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46561000</v>
      </c>
      <c r="G45" s="6">
        <f>SUM(G47+G53+G59+G65+G70+G76+G84+G91)</f>
        <v>52358000</v>
      </c>
      <c r="H45" s="6">
        <f>SUM(H47+H53+H59+H65+H70+H76+H84+H91)</f>
        <v>61398000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1140000</v>
      </c>
      <c r="G47" s="3">
        <f>SUM(G48:G51)</f>
        <v>280000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780000</v>
      </c>
      <c r="G48" s="10">
        <v>280000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34450000</v>
      </c>
      <c r="G65" s="3">
        <f>SUM(G66:G68)</f>
        <v>41560000</v>
      </c>
      <c r="H65" s="3">
        <f>SUM(H66:H68)</f>
        <v>52670000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34450000</v>
      </c>
      <c r="G66" s="10">
        <v>41560000</v>
      </c>
      <c r="H66" s="11">
        <v>52670000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3300000</v>
      </c>
      <c r="G70" s="3">
        <f>SUM(G71:G74)</f>
        <v>2700000</v>
      </c>
      <c r="H70" s="3">
        <f>SUM(H71:H74)</f>
        <v>500000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>
        <v>3300000</v>
      </c>
      <c r="G71" s="10">
        <v>2700000</v>
      </c>
      <c r="H71" s="11">
        <v>500000</v>
      </c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126000</v>
      </c>
      <c r="G76" s="3">
        <f>SUM(G77:G82)</f>
        <v>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126000</v>
      </c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7471000</v>
      </c>
      <c r="G84" s="3">
        <f>SUM(G85:G89)</f>
        <v>7634000</v>
      </c>
      <c r="H84" s="3">
        <f>SUM(H85:H89)</f>
        <v>8054000</v>
      </c>
    </row>
    <row r="85" spans="1:8" ht="12.75">
      <c r="A85" s="25"/>
      <c r="B85" s="25"/>
      <c r="C85" s="25"/>
      <c r="D85" s="18"/>
      <c r="E85" s="8" t="s">
        <v>92</v>
      </c>
      <c r="F85" s="9"/>
      <c r="G85" s="10"/>
      <c r="H85" s="11"/>
    </row>
    <row r="86" spans="1:8" ht="12.75">
      <c r="A86" s="25"/>
      <c r="B86" s="25"/>
      <c r="C86" s="25"/>
      <c r="D86" s="18"/>
      <c r="E86" s="8" t="s">
        <v>93</v>
      </c>
      <c r="F86" s="12">
        <v>7243000</v>
      </c>
      <c r="G86" s="13">
        <v>7634000</v>
      </c>
      <c r="H86" s="14">
        <v>8054000</v>
      </c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>
        <v>228000</v>
      </c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74000</v>
      </c>
      <c r="G91" s="3">
        <f>SUM(G92:G97)</f>
        <v>184000</v>
      </c>
      <c r="H91" s="3">
        <f>SUM(H92:H97)</f>
        <v>174000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/>
      <c r="G95" s="13">
        <v>110000</v>
      </c>
      <c r="H95" s="14">
        <v>100000</v>
      </c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74000</v>
      </c>
      <c r="G97" s="16">
        <v>74000</v>
      </c>
      <c r="H97" s="17">
        <v>74000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46561000</v>
      </c>
      <c r="G100" s="50">
        <f>G45</f>
        <v>52358000</v>
      </c>
      <c r="H100" s="50">
        <f>H45</f>
        <v>61398000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301"/>
  <sheetViews>
    <sheetView showGridLines="0" zoomScalePageLayoutView="0" workbookViewId="0" topLeftCell="A55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42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82048000</v>
      </c>
      <c r="G5" s="3">
        <v>91534000</v>
      </c>
      <c r="H5" s="3">
        <v>102555000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24945000</v>
      </c>
      <c r="G7" s="6">
        <f>SUM(G8:G17)</f>
        <v>27061000</v>
      </c>
      <c r="H7" s="6">
        <f>SUM(H8:H17)</f>
        <v>28685000</v>
      </c>
    </row>
    <row r="8" spans="1:8" ht="12.75">
      <c r="A8" s="25"/>
      <c r="B8" s="25"/>
      <c r="C8" s="25"/>
      <c r="D8" s="25"/>
      <c r="E8" s="30" t="s">
        <v>9</v>
      </c>
      <c r="F8" s="13">
        <v>20945000</v>
      </c>
      <c r="G8" s="13">
        <v>21301000</v>
      </c>
      <c r="H8" s="13">
        <v>22285000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4000000</v>
      </c>
      <c r="G11" s="13">
        <v>5760000</v>
      </c>
      <c r="H11" s="13">
        <v>6400000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6122000</v>
      </c>
      <c r="G18" s="3">
        <f>SUM(G19:G27)</f>
        <v>6550000</v>
      </c>
      <c r="H18" s="3">
        <f>SUM(H19:H27)</f>
        <v>6550000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1572000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>
        <v>3000000</v>
      </c>
      <c r="G24" s="13">
        <v>5000000</v>
      </c>
      <c r="H24" s="13">
        <v>5000000</v>
      </c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113115000</v>
      </c>
      <c r="G28" s="33">
        <f>+G5+G6+G7+G18</f>
        <v>125145000</v>
      </c>
      <c r="H28" s="33">
        <f>+H5+H6+H7+H18</f>
        <v>137790000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3060000</v>
      </c>
      <c r="G30" s="3">
        <f>SUM(G31:G36)</f>
        <v>726000</v>
      </c>
      <c r="H30" s="3">
        <f>SUM(H31:H36)</f>
        <v>766000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>
        <v>3060000</v>
      </c>
      <c r="G32" s="13">
        <v>726000</v>
      </c>
      <c r="H32" s="13">
        <v>766000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3060000</v>
      </c>
      <c r="G39" s="22">
        <f>+G30+G37</f>
        <v>726000</v>
      </c>
      <c r="H39" s="22">
        <f>+H30+H37</f>
        <v>766000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116175000</v>
      </c>
      <c r="G40" s="23">
        <f>+G28+G39</f>
        <v>125871000</v>
      </c>
      <c r="H40" s="23">
        <f>+H28+H39</f>
        <v>138556000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55568000</v>
      </c>
      <c r="G45" s="6">
        <f>SUM(G47+G53+G59+G65+G70+G76+G84+G91)</f>
        <v>62238000</v>
      </c>
      <c r="H45" s="6">
        <f>SUM(H47+H53+H59+H65+H70+H76+H84+H91)</f>
        <v>43311000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790000</v>
      </c>
      <c r="G47" s="3">
        <f>SUM(G48:G51)</f>
        <v>330000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430000</v>
      </c>
      <c r="G48" s="10">
        <v>330000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40220000</v>
      </c>
      <c r="G65" s="3">
        <f>SUM(G66:G68)</f>
        <v>29480000</v>
      </c>
      <c r="H65" s="3">
        <f>SUM(H66:H68)</f>
        <v>31800000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40220000</v>
      </c>
      <c r="G66" s="10">
        <v>29480000</v>
      </c>
      <c r="H66" s="11">
        <v>31800000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2500000</v>
      </c>
      <c r="G70" s="3">
        <f>SUM(G71:G74)</f>
        <v>4500000</v>
      </c>
      <c r="H70" s="3">
        <f>SUM(H71:H74)</f>
        <v>2000000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>
        <v>2500000</v>
      </c>
      <c r="G71" s="10">
        <v>4500000</v>
      </c>
      <c r="H71" s="11">
        <v>2000000</v>
      </c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3486000</v>
      </c>
      <c r="G76" s="3">
        <f>SUM(G77:G82)</f>
        <v>19000000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3486000</v>
      </c>
      <c r="G79" s="13">
        <v>19000000</v>
      </c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8429000</v>
      </c>
      <c r="G84" s="3">
        <f>SUM(G85:G89)</f>
        <v>8891000</v>
      </c>
      <c r="H84" s="3">
        <f>SUM(H85:H89)</f>
        <v>9374000</v>
      </c>
    </row>
    <row r="85" spans="1:8" ht="12.75">
      <c r="A85" s="25"/>
      <c r="B85" s="25"/>
      <c r="C85" s="25"/>
      <c r="D85" s="18"/>
      <c r="E85" s="8" t="s">
        <v>92</v>
      </c>
      <c r="F85" s="9">
        <v>5040000</v>
      </c>
      <c r="G85" s="10">
        <v>5319000</v>
      </c>
      <c r="H85" s="11">
        <v>5606000</v>
      </c>
    </row>
    <row r="86" spans="1:8" ht="12.75">
      <c r="A86" s="25"/>
      <c r="B86" s="25"/>
      <c r="C86" s="25"/>
      <c r="D86" s="18"/>
      <c r="E86" s="8" t="s">
        <v>93</v>
      </c>
      <c r="F86" s="12">
        <v>3389000</v>
      </c>
      <c r="G86" s="13">
        <v>3572000</v>
      </c>
      <c r="H86" s="14">
        <v>3768000</v>
      </c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143000</v>
      </c>
      <c r="G91" s="3">
        <f>SUM(G92:G97)</f>
        <v>37000</v>
      </c>
      <c r="H91" s="3">
        <f>SUM(H92:H97)</f>
        <v>137000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>
        <v>106000</v>
      </c>
      <c r="G95" s="13"/>
      <c r="H95" s="14">
        <v>100000</v>
      </c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37000</v>
      </c>
      <c r="G97" s="16">
        <v>37000</v>
      </c>
      <c r="H97" s="17">
        <v>37000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55568000</v>
      </c>
      <c r="G100" s="50">
        <f>G45</f>
        <v>62238000</v>
      </c>
      <c r="H100" s="50">
        <f>H45</f>
        <v>43311000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301"/>
  <sheetViews>
    <sheetView showGridLines="0" zoomScalePageLayoutView="0" workbookViewId="0" topLeftCell="A64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43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88405000</v>
      </c>
      <c r="G5" s="3">
        <v>92295000</v>
      </c>
      <c r="H5" s="3">
        <v>95824000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2558000</v>
      </c>
      <c r="G7" s="6">
        <f>SUM(G8:G17)</f>
        <v>2710000</v>
      </c>
      <c r="H7" s="6">
        <f>SUM(H8:H17)</f>
        <v>2866000</v>
      </c>
    </row>
    <row r="8" spans="1:8" ht="12.75">
      <c r="A8" s="25"/>
      <c r="B8" s="25"/>
      <c r="C8" s="25"/>
      <c r="D8" s="25"/>
      <c r="E8" s="30" t="s">
        <v>9</v>
      </c>
      <c r="F8" s="13"/>
      <c r="G8" s="13"/>
      <c r="H8" s="13"/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/>
      <c r="G11" s="13"/>
      <c r="H11" s="13"/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>
        <v>2558000</v>
      </c>
      <c r="G13" s="13">
        <v>2710000</v>
      </c>
      <c r="H13" s="13">
        <v>2866000</v>
      </c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2047000</v>
      </c>
      <c r="G18" s="3">
        <f>SUM(G19:G27)</f>
        <v>1000000</v>
      </c>
      <c r="H18" s="3">
        <f>SUM(H19:H27)</f>
        <v>1000000</v>
      </c>
    </row>
    <row r="19" spans="1:8" ht="12.75">
      <c r="A19" s="25"/>
      <c r="B19" s="25"/>
      <c r="C19" s="25"/>
      <c r="D19" s="25"/>
      <c r="E19" s="30" t="s">
        <v>20</v>
      </c>
      <c r="F19" s="20">
        <v>1000000</v>
      </c>
      <c r="G19" s="20">
        <v>1000000</v>
      </c>
      <c r="H19" s="20">
        <v>1000000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1047000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93010000</v>
      </c>
      <c r="G28" s="33">
        <f>+G5+G6+G7+G18</f>
        <v>96005000</v>
      </c>
      <c r="H28" s="33">
        <f>+H5+H6+H7+H18</f>
        <v>99690000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0</v>
      </c>
      <c r="H30" s="3">
        <f>SUM(H31:H36)</f>
        <v>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0</v>
      </c>
      <c r="H39" s="22">
        <f>+H30+H37</f>
        <v>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93010000</v>
      </c>
      <c r="G40" s="23">
        <f>+G28+G39</f>
        <v>96005000</v>
      </c>
      <c r="H40" s="23">
        <f>+H28+H39</f>
        <v>99690000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2160000</v>
      </c>
      <c r="G45" s="6">
        <f>SUM(G47+G53+G59+G65+G70+G76+G84+G91)</f>
        <v>317000</v>
      </c>
      <c r="H45" s="6">
        <f>SUM(H47+H53+H59+H65+H70+H76+H84+H91)</f>
        <v>37000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640000</v>
      </c>
      <c r="G47" s="3">
        <f>SUM(G48:G51)</f>
        <v>280000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280000</v>
      </c>
      <c r="G48" s="10">
        <v>280000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0</v>
      </c>
      <c r="G65" s="3">
        <f>SUM(G66:G68)</f>
        <v>0</v>
      </c>
      <c r="H65" s="3">
        <f>SUM(H66:H68)</f>
        <v>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/>
      <c r="G66" s="10"/>
      <c r="H66" s="11"/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0</v>
      </c>
      <c r="G70" s="3">
        <f>SUM(G71:G74)</f>
        <v>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/>
      <c r="G71" s="10"/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0</v>
      </c>
      <c r="G76" s="3">
        <f>SUM(G77:G82)</f>
        <v>0</v>
      </c>
      <c r="H76" s="3">
        <f>SUM(H77:H82)</f>
        <v>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/>
      <c r="G79" s="13"/>
      <c r="H79" s="14"/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0</v>
      </c>
      <c r="G84" s="3">
        <f>SUM(G85:G89)</f>
        <v>0</v>
      </c>
      <c r="H84" s="3">
        <f>SUM(H85:H89)</f>
        <v>0</v>
      </c>
    </row>
    <row r="85" spans="1:8" ht="12.75">
      <c r="A85" s="25"/>
      <c r="B85" s="25"/>
      <c r="C85" s="25"/>
      <c r="D85" s="18"/>
      <c r="E85" s="8" t="s">
        <v>92</v>
      </c>
      <c r="F85" s="9"/>
      <c r="G85" s="10"/>
      <c r="H85" s="11"/>
    </row>
    <row r="86" spans="1:8" ht="12.75">
      <c r="A86" s="25"/>
      <c r="B86" s="25"/>
      <c r="C86" s="25"/>
      <c r="D86" s="18"/>
      <c r="E86" s="8" t="s">
        <v>93</v>
      </c>
      <c r="F86" s="12"/>
      <c r="G86" s="13"/>
      <c r="H86" s="14"/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/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1520000</v>
      </c>
      <c r="G91" s="3">
        <f>SUM(G92:G97)</f>
        <v>37000</v>
      </c>
      <c r="H91" s="3">
        <f>SUM(H92:H97)</f>
        <v>37000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>
        <v>1483000</v>
      </c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/>
      <c r="G95" s="13"/>
      <c r="H95" s="14"/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37000</v>
      </c>
      <c r="G97" s="16">
        <v>37000</v>
      </c>
      <c r="H97" s="17">
        <v>37000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2160000</v>
      </c>
      <c r="G100" s="50">
        <f>G45</f>
        <v>317000</v>
      </c>
      <c r="H100" s="50">
        <f>H45</f>
        <v>37000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301"/>
  <sheetViews>
    <sheetView showGridLines="0" zoomScalePageLayoutView="0" workbookViewId="0" topLeftCell="A50">
      <selection activeCell="F71" sqref="F71"/>
    </sheetView>
  </sheetViews>
  <sheetFormatPr defaultColWidth="9.140625" defaultRowHeight="12.75"/>
  <cols>
    <col min="1" max="4" width="1.7109375" style="0" customWidth="1"/>
    <col min="5" max="5" width="86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53" t="s">
        <v>0</v>
      </c>
      <c r="F1" s="53"/>
      <c r="G1" s="53"/>
      <c r="H1" s="53"/>
    </row>
    <row r="2" spans="1:8" ht="12.75">
      <c r="A2" s="25"/>
      <c r="B2" s="25"/>
      <c r="C2" s="25"/>
      <c r="D2" s="25"/>
      <c r="E2" s="54"/>
      <c r="F2" s="54"/>
      <c r="G2" s="54"/>
      <c r="H2" s="54"/>
    </row>
    <row r="3" spans="1:8" ht="25.5">
      <c r="A3" s="25"/>
      <c r="B3" s="25"/>
      <c r="C3" s="25"/>
      <c r="D3" s="25"/>
      <c r="E3" s="26" t="s">
        <v>44</v>
      </c>
      <c r="F3" s="1" t="s">
        <v>2</v>
      </c>
      <c r="G3" s="1" t="s">
        <v>3</v>
      </c>
      <c r="H3" s="1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84602000</v>
      </c>
      <c r="G5" s="3">
        <v>92850000</v>
      </c>
      <c r="H5" s="3">
        <v>102274000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6.5">
      <c r="A7" s="25"/>
      <c r="B7" s="25"/>
      <c r="C7" s="25"/>
      <c r="D7" s="25"/>
      <c r="E7" s="27" t="s">
        <v>8</v>
      </c>
      <c r="F7" s="6">
        <f>SUM(F8:F17)</f>
        <v>36531000</v>
      </c>
      <c r="G7" s="6">
        <f>SUM(G8:G17)</f>
        <v>46362000</v>
      </c>
      <c r="H7" s="6">
        <f>SUM(H8:H17)</f>
        <v>29862000</v>
      </c>
    </row>
    <row r="8" spans="1:8" ht="12.75">
      <c r="A8" s="25"/>
      <c r="B8" s="25"/>
      <c r="C8" s="25"/>
      <c r="D8" s="25"/>
      <c r="E8" s="30" t="s">
        <v>9</v>
      </c>
      <c r="F8" s="13">
        <v>22031000</v>
      </c>
      <c r="G8" s="13">
        <v>22411000</v>
      </c>
      <c r="H8" s="13">
        <v>23462000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5000000</v>
      </c>
      <c r="G11" s="13">
        <v>4480000</v>
      </c>
      <c r="H11" s="13">
        <v>6400000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>
        <v>9500000</v>
      </c>
      <c r="G15" s="20">
        <v>19471000</v>
      </c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6.5">
      <c r="A18" s="25"/>
      <c r="B18" s="25"/>
      <c r="C18" s="25"/>
      <c r="D18" s="25"/>
      <c r="E18" s="27" t="s">
        <v>19</v>
      </c>
      <c r="F18" s="3">
        <f>SUM(F19:F27)</f>
        <v>3330000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1780000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6.5">
      <c r="A28" s="25"/>
      <c r="B28" s="25"/>
      <c r="C28" s="25"/>
      <c r="D28" s="25"/>
      <c r="E28" s="32" t="s">
        <v>28</v>
      </c>
      <c r="F28" s="33">
        <f>+F5+F6+F7+F18</f>
        <v>124463000</v>
      </c>
      <c r="G28" s="33">
        <f>+G5+G6+G7+G18</f>
        <v>140762000</v>
      </c>
      <c r="H28" s="33">
        <f>+H5+H6+H7+H18</f>
        <v>133686000</v>
      </c>
    </row>
    <row r="29" spans="1:8" ht="16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6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110000</v>
      </c>
      <c r="H30" s="3">
        <f>SUM(H31:H36)</f>
        <v>116000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>
        <v>110000</v>
      </c>
      <c r="H32" s="13">
        <v>116000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6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6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110000</v>
      </c>
      <c r="H39" s="22">
        <f>+H30+H37</f>
        <v>116000</v>
      </c>
    </row>
    <row r="40" spans="1:8" ht="16.5">
      <c r="A40" s="25"/>
      <c r="B40" s="25"/>
      <c r="C40" s="25"/>
      <c r="D40" s="25"/>
      <c r="E40" s="34" t="s">
        <v>36</v>
      </c>
      <c r="F40" s="23">
        <f>+F28+F39</f>
        <v>124463000</v>
      </c>
      <c r="G40" s="23">
        <f>+G28+G39</f>
        <v>140872000</v>
      </c>
      <c r="H40" s="23">
        <f>+H28+H39</f>
        <v>133802000</v>
      </c>
    </row>
    <row r="41" spans="1:8" ht="12.75">
      <c r="A41" s="25"/>
      <c r="B41" s="25"/>
      <c r="C41" s="25"/>
      <c r="D41" s="25"/>
      <c r="E41" s="35"/>
      <c r="F41" s="36"/>
      <c r="G41" s="36"/>
      <c r="H41" s="36"/>
    </row>
    <row r="42" spans="1:8" ht="12.75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.75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SUM(F47+F53+F59+F65+F70+F76+F84+F91)</f>
        <v>47438000</v>
      </c>
      <c r="G45" s="6">
        <f>SUM(G47+G53+G59+G65+G70+G76+G84+G91)</f>
        <v>67130000</v>
      </c>
      <c r="H45" s="6">
        <f>SUM(H47+H53+H59+H65+H70+H76+H84+H91)</f>
        <v>58181000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" t="s">
        <v>70</v>
      </c>
      <c r="E47" s="2" t="s">
        <v>70</v>
      </c>
      <c r="F47" s="3">
        <f>SUM(F48:F51)</f>
        <v>690000</v>
      </c>
      <c r="G47" s="3">
        <f>SUM(G48:G51)</f>
        <v>330000</v>
      </c>
      <c r="H47" s="3">
        <f>SUM(H48:H51)</f>
        <v>0</v>
      </c>
    </row>
    <row r="48" spans="1:8" ht="12.75">
      <c r="A48" s="25"/>
      <c r="B48" s="25"/>
      <c r="C48" s="25"/>
      <c r="D48" s="8" t="s">
        <v>71</v>
      </c>
      <c r="E48" s="8" t="s">
        <v>104</v>
      </c>
      <c r="F48" s="9">
        <v>330000</v>
      </c>
      <c r="G48" s="10">
        <v>330000</v>
      </c>
      <c r="H48" s="11"/>
    </row>
    <row r="49" spans="1:8" ht="12.75">
      <c r="A49" s="25"/>
      <c r="B49" s="25"/>
      <c r="C49" s="25"/>
      <c r="D49" s="8"/>
      <c r="E49" s="8" t="s">
        <v>71</v>
      </c>
      <c r="F49" s="12">
        <v>360000</v>
      </c>
      <c r="G49" s="13"/>
      <c r="H49" s="14"/>
    </row>
    <row r="50" spans="1:8" ht="12.75">
      <c r="A50" s="25"/>
      <c r="B50" s="25"/>
      <c r="C50" s="25"/>
      <c r="D50" s="8"/>
      <c r="E50" s="8"/>
      <c r="F50" s="12"/>
      <c r="G50" s="13"/>
      <c r="H50" s="14"/>
    </row>
    <row r="51" spans="1:8" ht="12.75">
      <c r="A51" s="25"/>
      <c r="B51" s="25"/>
      <c r="C51" s="25"/>
      <c r="D51" s="8"/>
      <c r="E51" s="8"/>
      <c r="F51" s="15"/>
      <c r="G51" s="16"/>
      <c r="H51" s="17"/>
    </row>
    <row r="52" spans="1:8" ht="12.75">
      <c r="A52" s="25"/>
      <c r="B52" s="25"/>
      <c r="C52" s="25"/>
      <c r="D52" s="18"/>
      <c r="E52" s="18"/>
      <c r="F52" s="19"/>
      <c r="G52" s="19"/>
      <c r="H52" s="19"/>
    </row>
    <row r="53" spans="1:8" ht="12.75">
      <c r="A53" s="25"/>
      <c r="B53" s="25"/>
      <c r="C53" s="25"/>
      <c r="D53" s="2" t="s">
        <v>72</v>
      </c>
      <c r="E53" s="2" t="s">
        <v>72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>
      <c r="A54" s="25"/>
      <c r="B54" s="25"/>
      <c r="C54" s="25"/>
      <c r="D54" s="8" t="s">
        <v>73</v>
      </c>
      <c r="E54" s="8" t="s">
        <v>73</v>
      </c>
      <c r="F54" s="9"/>
      <c r="G54" s="10"/>
      <c r="H54" s="11"/>
    </row>
    <row r="55" spans="1:8" ht="12.75">
      <c r="A55" s="25"/>
      <c r="B55" s="25"/>
      <c r="C55" s="25"/>
      <c r="D55" s="8"/>
      <c r="E55" s="8" t="s">
        <v>105</v>
      </c>
      <c r="F55" s="12"/>
      <c r="G55" s="13"/>
      <c r="H55" s="14"/>
    </row>
    <row r="56" spans="1:8" ht="12.75">
      <c r="A56" s="25"/>
      <c r="B56" s="25"/>
      <c r="C56" s="25"/>
      <c r="D56" s="8"/>
      <c r="E56" s="8"/>
      <c r="F56" s="12"/>
      <c r="G56" s="13"/>
      <c r="H56" s="14"/>
    </row>
    <row r="57" spans="1:8" ht="12.75">
      <c r="A57" s="25"/>
      <c r="B57" s="25"/>
      <c r="C57" s="25"/>
      <c r="D57" s="8"/>
      <c r="E57" s="8"/>
      <c r="F57" s="15"/>
      <c r="G57" s="16"/>
      <c r="H57" s="17"/>
    </row>
    <row r="58" spans="1:8" ht="12.75">
      <c r="A58" s="25"/>
      <c r="B58" s="25"/>
      <c r="C58" s="25"/>
      <c r="D58" s="18"/>
      <c r="E58" s="18"/>
      <c r="F58" s="19"/>
      <c r="G58" s="19"/>
      <c r="H58" s="19"/>
    </row>
    <row r="59" spans="1:8" ht="12.75">
      <c r="A59" s="25"/>
      <c r="B59" s="25"/>
      <c r="C59" s="25"/>
      <c r="D59" s="2" t="s">
        <v>74</v>
      </c>
      <c r="E59" s="2" t="s">
        <v>74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>
      <c r="A60" s="25"/>
      <c r="B60" s="25"/>
      <c r="C60" s="25"/>
      <c r="D60" s="8" t="s">
        <v>75</v>
      </c>
      <c r="E60" s="8" t="s">
        <v>75</v>
      </c>
      <c r="F60" s="9"/>
      <c r="G60" s="10"/>
      <c r="H60" s="11"/>
    </row>
    <row r="61" spans="1:8" ht="12.75">
      <c r="A61" s="25"/>
      <c r="B61" s="25"/>
      <c r="C61" s="25"/>
      <c r="D61" s="8" t="s">
        <v>76</v>
      </c>
      <c r="E61" s="8" t="s">
        <v>76</v>
      </c>
      <c r="F61" s="12"/>
      <c r="G61" s="13"/>
      <c r="H61" s="14"/>
    </row>
    <row r="62" spans="1:8" ht="12.75">
      <c r="A62" s="25"/>
      <c r="B62" s="25"/>
      <c r="C62" s="25"/>
      <c r="D62" s="8" t="s">
        <v>77</v>
      </c>
      <c r="E62" s="8" t="s">
        <v>77</v>
      </c>
      <c r="F62" s="12"/>
      <c r="G62" s="13"/>
      <c r="H62" s="14"/>
    </row>
    <row r="63" spans="1:8" ht="12.75">
      <c r="A63" s="25"/>
      <c r="B63" s="25"/>
      <c r="C63" s="25"/>
      <c r="D63" s="8"/>
      <c r="E63" s="8"/>
      <c r="F63" s="15"/>
      <c r="G63" s="16"/>
      <c r="H63" s="17"/>
    </row>
    <row r="64" spans="1:8" ht="12.75">
      <c r="A64" s="25"/>
      <c r="B64" s="25"/>
      <c r="C64" s="25"/>
      <c r="D64" s="18"/>
      <c r="E64" s="18"/>
      <c r="F64" s="19"/>
      <c r="G64" s="19"/>
      <c r="H64" s="19"/>
    </row>
    <row r="65" spans="1:8" ht="12.75">
      <c r="A65" s="25"/>
      <c r="B65" s="25"/>
      <c r="C65" s="25"/>
      <c r="D65" s="2" t="s">
        <v>78</v>
      </c>
      <c r="E65" s="2" t="s">
        <v>78</v>
      </c>
      <c r="F65" s="3">
        <f>SUM(F66:F68)</f>
        <v>32839000</v>
      </c>
      <c r="G65" s="3">
        <f>SUM(G66:G68)</f>
        <v>41430000</v>
      </c>
      <c r="H65" s="3">
        <f>SUM(H66:H68)</f>
        <v>45200000</v>
      </c>
    </row>
    <row r="66" spans="1:8" ht="12.75">
      <c r="A66" s="25"/>
      <c r="B66" s="25"/>
      <c r="C66" s="25"/>
      <c r="D66" s="8" t="s">
        <v>79</v>
      </c>
      <c r="E66" s="8" t="s">
        <v>79</v>
      </c>
      <c r="F66" s="9">
        <v>32839000</v>
      </c>
      <c r="G66" s="10">
        <v>41430000</v>
      </c>
      <c r="H66" s="11">
        <v>45200000</v>
      </c>
    </row>
    <row r="67" spans="1:8" ht="12.75">
      <c r="A67" s="25"/>
      <c r="B67" s="25"/>
      <c r="C67" s="25"/>
      <c r="D67" s="8" t="s">
        <v>80</v>
      </c>
      <c r="E67" s="8" t="s">
        <v>80</v>
      </c>
      <c r="F67" s="12"/>
      <c r="G67" s="13"/>
      <c r="H67" s="14"/>
    </row>
    <row r="68" spans="1:8" ht="12.75">
      <c r="A68" s="25"/>
      <c r="B68" s="25"/>
      <c r="C68" s="25"/>
      <c r="D68" s="8" t="s">
        <v>81</v>
      </c>
      <c r="E68" s="8" t="s">
        <v>81</v>
      </c>
      <c r="F68" s="15"/>
      <c r="G68" s="16"/>
      <c r="H68" s="17"/>
    </row>
    <row r="69" spans="1:8" ht="12.75">
      <c r="A69" s="25"/>
      <c r="B69" s="25"/>
      <c r="C69" s="25"/>
      <c r="D69" s="18"/>
      <c r="E69" s="18"/>
      <c r="F69" s="19"/>
      <c r="G69" s="19"/>
      <c r="H69" s="19"/>
    </row>
    <row r="70" spans="1:8" ht="12.75">
      <c r="A70" s="25"/>
      <c r="B70" s="25"/>
      <c r="C70" s="25"/>
      <c r="D70" s="2" t="s">
        <v>82</v>
      </c>
      <c r="E70" s="2" t="s">
        <v>83</v>
      </c>
      <c r="F70" s="3">
        <f>SUM(F71:F74)</f>
        <v>2000000</v>
      </c>
      <c r="G70" s="3">
        <f>SUM(G71:G74)</f>
        <v>2000000</v>
      </c>
      <c r="H70" s="3">
        <f>SUM(H71:H74)</f>
        <v>0</v>
      </c>
    </row>
    <row r="71" spans="1:8" ht="12.75">
      <c r="A71" s="25"/>
      <c r="B71" s="25"/>
      <c r="C71" s="25"/>
      <c r="D71" s="8" t="s">
        <v>83</v>
      </c>
      <c r="E71" s="8" t="s">
        <v>84</v>
      </c>
      <c r="F71" s="9">
        <v>2000000</v>
      </c>
      <c r="G71" s="10">
        <v>2000000</v>
      </c>
      <c r="H71" s="11"/>
    </row>
    <row r="72" spans="1:8" ht="12.75">
      <c r="A72" s="25"/>
      <c r="B72" s="25"/>
      <c r="C72" s="25"/>
      <c r="D72" s="8" t="s">
        <v>84</v>
      </c>
      <c r="E72" s="8" t="s">
        <v>106</v>
      </c>
      <c r="F72" s="12"/>
      <c r="G72" s="13"/>
      <c r="H72" s="14"/>
    </row>
    <row r="73" spans="1:8" ht="12.75">
      <c r="A73" s="25"/>
      <c r="B73" s="25"/>
      <c r="C73" s="25"/>
      <c r="D73" s="8"/>
      <c r="E73" s="8"/>
      <c r="F73" s="12"/>
      <c r="G73" s="13"/>
      <c r="H73" s="14"/>
    </row>
    <row r="74" spans="1:8" ht="12.75">
      <c r="A74" s="25"/>
      <c r="B74" s="25"/>
      <c r="C74" s="25"/>
      <c r="D74" s="8"/>
      <c r="E74" s="8"/>
      <c r="F74" s="15"/>
      <c r="G74" s="16"/>
      <c r="H74" s="17"/>
    </row>
    <row r="75" spans="1:8" ht="12.75">
      <c r="A75" s="25"/>
      <c r="B75" s="25"/>
      <c r="C75" s="25"/>
      <c r="D75" s="18"/>
      <c r="E75" s="18"/>
      <c r="F75" s="19"/>
      <c r="G75" s="19"/>
      <c r="H75" s="19"/>
    </row>
    <row r="76" spans="1:8" ht="12.75">
      <c r="A76" s="25"/>
      <c r="B76" s="25"/>
      <c r="C76" s="25"/>
      <c r="D76" s="2" t="s">
        <v>85</v>
      </c>
      <c r="E76" s="2" t="s">
        <v>85</v>
      </c>
      <c r="F76" s="3">
        <f>SUM(F77:F82)</f>
        <v>2119000</v>
      </c>
      <c r="G76" s="3">
        <f>SUM(G77:G82)</f>
        <v>14000000</v>
      </c>
      <c r="H76" s="3">
        <f>SUM(H77:H82)</f>
        <v>3000000</v>
      </c>
    </row>
    <row r="77" spans="1:8" ht="12.75">
      <c r="A77" s="25"/>
      <c r="B77" s="25"/>
      <c r="C77" s="25"/>
      <c r="D77" s="8" t="s">
        <v>86</v>
      </c>
      <c r="E77" s="8" t="s">
        <v>86</v>
      </c>
      <c r="F77" s="9"/>
      <c r="G77" s="10"/>
      <c r="H77" s="11"/>
    </row>
    <row r="78" spans="1:8" ht="12.75">
      <c r="A78" s="25"/>
      <c r="B78" s="25"/>
      <c r="C78" s="25"/>
      <c r="D78" s="8" t="s">
        <v>87</v>
      </c>
      <c r="E78" s="8" t="s">
        <v>87</v>
      </c>
      <c r="F78" s="12"/>
      <c r="G78" s="13"/>
      <c r="H78" s="14"/>
    </row>
    <row r="79" spans="1:8" ht="12.75">
      <c r="A79" s="25"/>
      <c r="B79" s="25"/>
      <c r="C79" s="25"/>
      <c r="D79" s="8" t="s">
        <v>88</v>
      </c>
      <c r="E79" s="8" t="s">
        <v>88</v>
      </c>
      <c r="F79" s="12">
        <v>2119000</v>
      </c>
      <c r="G79" s="13">
        <v>14000000</v>
      </c>
      <c r="H79" s="14">
        <v>3000000</v>
      </c>
    </row>
    <row r="80" spans="1:8" ht="12.75">
      <c r="A80" s="25"/>
      <c r="B80" s="25"/>
      <c r="C80" s="25"/>
      <c r="D80" s="8" t="s">
        <v>89</v>
      </c>
      <c r="E80" s="8" t="s">
        <v>89</v>
      </c>
      <c r="F80" s="12"/>
      <c r="G80" s="13"/>
      <c r="H80" s="14"/>
    </row>
    <row r="81" spans="1:8" ht="12.75">
      <c r="A81" s="25"/>
      <c r="B81" s="25"/>
      <c r="C81" s="25"/>
      <c r="D81" s="8"/>
      <c r="E81" s="8" t="s">
        <v>90</v>
      </c>
      <c r="F81" s="12"/>
      <c r="G81" s="13"/>
      <c r="H81" s="14"/>
    </row>
    <row r="82" spans="1:8" ht="12.75">
      <c r="A82" s="25"/>
      <c r="B82" s="25"/>
      <c r="C82" s="25"/>
      <c r="E82" s="8" t="s">
        <v>107</v>
      </c>
      <c r="F82" s="41"/>
      <c r="G82" s="42"/>
      <c r="H82" s="43"/>
    </row>
    <row r="83" spans="1:8" ht="12.75">
      <c r="A83" s="25"/>
      <c r="B83" s="25"/>
      <c r="C83" s="25"/>
      <c r="E83" s="8"/>
      <c r="F83" s="19"/>
      <c r="G83" s="19"/>
      <c r="H83" s="19"/>
    </row>
    <row r="84" spans="1:8" ht="12.75">
      <c r="A84" s="25"/>
      <c r="B84" s="25"/>
      <c r="C84" s="25"/>
      <c r="D84" s="8"/>
      <c r="E84" s="2" t="s">
        <v>91</v>
      </c>
      <c r="F84" s="3">
        <f>SUM(F85:F89)</f>
        <v>9642000</v>
      </c>
      <c r="G84" s="3">
        <f>SUM(G85:G89)</f>
        <v>9222000</v>
      </c>
      <c r="H84" s="3">
        <f>SUM(H85:H89)</f>
        <v>9723000</v>
      </c>
    </row>
    <row r="85" spans="1:8" ht="12.75">
      <c r="A85" s="25"/>
      <c r="B85" s="25"/>
      <c r="C85" s="25"/>
      <c r="D85" s="18"/>
      <c r="E85" s="8" t="s">
        <v>92</v>
      </c>
      <c r="F85" s="9">
        <v>5960000</v>
      </c>
      <c r="G85" s="10">
        <v>6290000</v>
      </c>
      <c r="H85" s="11">
        <v>6630000</v>
      </c>
    </row>
    <row r="86" spans="1:8" ht="12.75">
      <c r="A86" s="25"/>
      <c r="B86" s="25"/>
      <c r="C86" s="25"/>
      <c r="D86" s="18"/>
      <c r="E86" s="8" t="s">
        <v>93</v>
      </c>
      <c r="F86" s="12">
        <v>3382000</v>
      </c>
      <c r="G86" s="13">
        <v>2932000</v>
      </c>
      <c r="H86" s="14">
        <v>3093000</v>
      </c>
    </row>
    <row r="87" spans="1:8" ht="12.75">
      <c r="A87" s="25"/>
      <c r="B87" s="25"/>
      <c r="C87" s="25"/>
      <c r="D87" s="2" t="s">
        <v>91</v>
      </c>
      <c r="E87" s="8" t="s">
        <v>94</v>
      </c>
      <c r="F87" s="12"/>
      <c r="G87" s="13"/>
      <c r="H87" s="14"/>
    </row>
    <row r="88" spans="1:8" ht="12.75">
      <c r="A88" s="25"/>
      <c r="B88" s="25"/>
      <c r="C88" s="25"/>
      <c r="D88" s="8" t="s">
        <v>92</v>
      </c>
      <c r="E88" s="8" t="s">
        <v>95</v>
      </c>
      <c r="F88" s="12"/>
      <c r="G88" s="13"/>
      <c r="H88" s="14"/>
    </row>
    <row r="89" spans="1:8" ht="12.75">
      <c r="A89" s="25"/>
      <c r="B89" s="25"/>
      <c r="C89" s="25"/>
      <c r="D89" s="8" t="s">
        <v>93</v>
      </c>
      <c r="E89" s="8" t="s">
        <v>96</v>
      </c>
      <c r="F89" s="15">
        <v>300000</v>
      </c>
      <c r="G89" s="16"/>
      <c r="H89" s="17"/>
    </row>
    <row r="90" spans="1:8" ht="12.75">
      <c r="A90" s="25"/>
      <c r="B90" s="25"/>
      <c r="C90" s="25"/>
      <c r="D90" s="8"/>
      <c r="E90" s="8"/>
      <c r="F90" s="19"/>
      <c r="G90" s="19"/>
      <c r="H90" s="19"/>
    </row>
    <row r="91" spans="1:8" ht="12.75">
      <c r="A91" s="25"/>
      <c r="B91" s="25"/>
      <c r="C91" s="25"/>
      <c r="D91" s="8" t="s">
        <v>95</v>
      </c>
      <c r="E91" s="2" t="s">
        <v>97</v>
      </c>
      <c r="F91" s="3">
        <f>SUM(F92:F97)</f>
        <v>148000</v>
      </c>
      <c r="G91" s="3">
        <f>SUM(G92:G97)</f>
        <v>148000</v>
      </c>
      <c r="H91" s="3">
        <f>SUM(H92:H97)</f>
        <v>258000</v>
      </c>
    </row>
    <row r="92" spans="1:8" ht="12.75">
      <c r="A92" s="25"/>
      <c r="B92" s="25"/>
      <c r="C92" s="25"/>
      <c r="E92" s="8" t="s">
        <v>98</v>
      </c>
      <c r="F92" s="9"/>
      <c r="G92" s="10"/>
      <c r="H92" s="11"/>
    </row>
    <row r="93" spans="1:8" ht="12.75">
      <c r="A93" s="25"/>
      <c r="B93" s="25"/>
      <c r="C93" s="25"/>
      <c r="D93" s="18"/>
      <c r="E93" s="8" t="s">
        <v>99</v>
      </c>
      <c r="F93" s="12"/>
      <c r="G93" s="13"/>
      <c r="H93" s="14"/>
    </row>
    <row r="94" spans="1:8" ht="12.75">
      <c r="A94" s="25"/>
      <c r="B94" s="25"/>
      <c r="C94" s="25"/>
      <c r="D94" s="2" t="s">
        <v>97</v>
      </c>
      <c r="E94" s="8" t="s">
        <v>100</v>
      </c>
      <c r="F94" s="12"/>
      <c r="G94" s="13"/>
      <c r="H94" s="14"/>
    </row>
    <row r="95" spans="1:8" ht="12.75">
      <c r="A95" s="25"/>
      <c r="B95" s="25"/>
      <c r="C95" s="25"/>
      <c r="D95" s="8" t="s">
        <v>98</v>
      </c>
      <c r="E95" s="8" t="s">
        <v>101</v>
      </c>
      <c r="F95" s="12"/>
      <c r="G95" s="13"/>
      <c r="H95" s="14">
        <v>110000</v>
      </c>
    </row>
    <row r="96" spans="1:8" ht="12.75">
      <c r="A96" s="25"/>
      <c r="B96" s="25"/>
      <c r="C96" s="25"/>
      <c r="D96" s="8" t="s">
        <v>99</v>
      </c>
      <c r="E96" s="8" t="s">
        <v>102</v>
      </c>
      <c r="F96" s="45"/>
      <c r="G96" s="19"/>
      <c r="H96" s="46"/>
    </row>
    <row r="97" spans="1:8" ht="12.75">
      <c r="A97" s="25"/>
      <c r="B97" s="25"/>
      <c r="C97" s="25"/>
      <c r="D97" s="8" t="s">
        <v>100</v>
      </c>
      <c r="E97" s="8" t="s">
        <v>103</v>
      </c>
      <c r="F97" s="15">
        <v>148000</v>
      </c>
      <c r="G97" s="16">
        <v>148000</v>
      </c>
      <c r="H97" s="17">
        <v>148000</v>
      </c>
    </row>
    <row r="98" spans="5:8" ht="12.75">
      <c r="E98" s="18"/>
      <c r="F98" s="19"/>
      <c r="G98" s="19"/>
      <c r="H98" s="44"/>
    </row>
    <row r="99" spans="5:8" ht="12.75">
      <c r="E99" s="47"/>
      <c r="F99" s="48"/>
      <c r="G99" s="48"/>
      <c r="H99" s="48"/>
    </row>
    <row r="100" spans="5:8" ht="12.75">
      <c r="E100" s="49" t="s">
        <v>108</v>
      </c>
      <c r="F100" s="50">
        <f>F45</f>
        <v>47438000</v>
      </c>
      <c r="G100" s="50">
        <f>G45</f>
        <v>67130000</v>
      </c>
      <c r="H100" s="50">
        <f>H45</f>
        <v>58181000</v>
      </c>
    </row>
    <row r="101" spans="6:8" s="37" customFormat="1" ht="12.75">
      <c r="F101" s="38"/>
      <c r="G101" s="38"/>
      <c r="H101" s="51"/>
    </row>
    <row r="102" spans="6:8" ht="12.75">
      <c r="F102" s="24"/>
      <c r="G102" s="24"/>
      <c r="H102" s="24"/>
    </row>
    <row r="103" spans="6:8" s="37" customFormat="1" ht="12.75">
      <c r="F103" s="6"/>
      <c r="G103" s="6"/>
      <c r="H103" s="6"/>
    </row>
    <row r="104" spans="6:8" ht="12.75">
      <c r="F104" s="3"/>
      <c r="G104" s="3"/>
      <c r="H104" s="3"/>
    </row>
    <row r="105" spans="5:8" ht="12.75">
      <c r="E105" s="37"/>
      <c r="F105" s="3"/>
      <c r="G105" s="3"/>
      <c r="H105" s="3"/>
    </row>
    <row r="106" s="37" customFormat="1" ht="12.75"/>
    <row r="111" s="37" customFormat="1" ht="12.75"/>
    <row r="117" s="37" customFormat="1" ht="12.75"/>
    <row r="123" s="37" customFormat="1" ht="12.75"/>
    <row r="131" s="37" customFormat="1" ht="12.75"/>
    <row r="136" s="37" customFormat="1" ht="12.75"/>
    <row r="137" ht="12.75">
      <c r="D137" s="39"/>
    </row>
    <row r="139" s="37" customFormat="1" ht="12.75"/>
    <row r="140" ht="12.75">
      <c r="D140" s="39"/>
    </row>
    <row r="142" spans="4:5" ht="12.75">
      <c r="D142" s="37"/>
      <c r="E142" s="37"/>
    </row>
    <row r="143" ht="12.75">
      <c r="D143" s="39"/>
    </row>
    <row r="145" s="37" customFormat="1" ht="12.75"/>
    <row r="146" ht="12.75">
      <c r="D146" s="39"/>
    </row>
    <row r="150" s="37" customFormat="1" ht="12.75"/>
    <row r="153" s="37" customFormat="1" ht="12.75"/>
    <row r="156" s="37" customFormat="1" ht="12.75"/>
    <row r="159" s="37" customFormat="1" ht="12.75"/>
    <row r="163" s="37" customFormat="1" ht="12.75"/>
    <row r="169" spans="4:5" ht="12.75">
      <c r="D169" s="37"/>
      <c r="E169" s="37"/>
    </row>
    <row r="173" spans="4:5" ht="12.75">
      <c r="D173" s="37"/>
      <c r="E173" s="37"/>
    </row>
    <row r="177" s="37" customFormat="1" ht="12.75"/>
    <row r="181" s="37" customFormat="1" ht="12.75"/>
    <row r="185" s="37" customFormat="1" ht="12.75"/>
    <row r="189" s="37" customFormat="1" ht="12.75"/>
    <row r="195" s="37" customFormat="1" ht="12.75"/>
    <row r="200" s="37" customFormat="1" ht="12.75"/>
    <row r="206" s="37" customFormat="1" ht="12.75"/>
    <row r="214" s="37" customFormat="1" ht="12.75"/>
    <row r="221" s="37" customFormat="1" ht="12.75"/>
    <row r="230" s="37" customFormat="1" ht="12.75"/>
    <row r="247" spans="6:8" ht="12.75">
      <c r="F247" s="24"/>
      <c r="G247" s="24"/>
      <c r="H247" s="24"/>
    </row>
    <row r="248" spans="6:8" ht="12.75">
      <c r="F248" s="24"/>
      <c r="G248" s="24"/>
      <c r="H248" s="24"/>
    </row>
    <row r="249" spans="6:8" ht="12.75">
      <c r="F249" s="24"/>
      <c r="G249" s="24"/>
      <c r="H249" s="24"/>
    </row>
    <row r="250" spans="6:8" ht="12.75">
      <c r="F250" s="24"/>
      <c r="G250" s="24"/>
      <c r="H250" s="24"/>
    </row>
    <row r="251" spans="6:8" ht="12.75">
      <c r="F251" s="24"/>
      <c r="G251" s="24"/>
      <c r="H251" s="24"/>
    </row>
    <row r="252" spans="6:8" ht="12.75">
      <c r="F252" s="24"/>
      <c r="G252" s="24"/>
      <c r="H252" s="24"/>
    </row>
    <row r="253" spans="6:8" ht="12.75">
      <c r="F253" s="24"/>
      <c r="G253" s="24"/>
      <c r="H253" s="24"/>
    </row>
    <row r="254" spans="6:8" ht="12.75">
      <c r="F254" s="24"/>
      <c r="G254" s="24"/>
      <c r="H254" s="24"/>
    </row>
    <row r="255" spans="6:8" ht="12.75">
      <c r="F255" s="24"/>
      <c r="G255" s="24"/>
      <c r="H255" s="24"/>
    </row>
    <row r="256" spans="6:8" ht="12.75">
      <c r="F256" s="24"/>
      <c r="G256" s="24"/>
      <c r="H256" s="24"/>
    </row>
    <row r="257" spans="6:8" ht="12.75">
      <c r="F257" s="24"/>
      <c r="G257" s="24"/>
      <c r="H257" s="24"/>
    </row>
    <row r="258" spans="6:8" ht="12.75">
      <c r="F258" s="24"/>
      <c r="G258" s="24"/>
      <c r="H258" s="24"/>
    </row>
    <row r="259" spans="6:8" ht="12.75">
      <c r="F259" s="24"/>
      <c r="G259" s="24"/>
      <c r="H259" s="24"/>
    </row>
    <row r="260" spans="6:8" ht="12.75">
      <c r="F260" s="24"/>
      <c r="G260" s="24"/>
      <c r="H260" s="24"/>
    </row>
    <row r="261" spans="6:8" ht="12.75">
      <c r="F261" s="24"/>
      <c r="G261" s="24"/>
      <c r="H261" s="24"/>
    </row>
    <row r="262" spans="6:8" ht="12.75">
      <c r="F262" s="24"/>
      <c r="G262" s="24"/>
      <c r="H262" s="24"/>
    </row>
    <row r="263" spans="6:8" ht="12.75">
      <c r="F263" s="24"/>
      <c r="G263" s="24"/>
      <c r="H263" s="24"/>
    </row>
    <row r="264" spans="6:8" ht="12.75">
      <c r="F264" s="24"/>
      <c r="G264" s="24"/>
      <c r="H264" s="24"/>
    </row>
    <row r="265" spans="6:8" ht="12.75">
      <c r="F265" s="24"/>
      <c r="G265" s="24"/>
      <c r="H265" s="24"/>
    </row>
    <row r="266" spans="6:8" ht="12.75">
      <c r="F266" s="24"/>
      <c r="G266" s="24"/>
      <c r="H266" s="24"/>
    </row>
    <row r="267" spans="6:8" ht="12.75">
      <c r="F267" s="24"/>
      <c r="G267" s="24"/>
      <c r="H267" s="24"/>
    </row>
    <row r="268" spans="6:8" ht="12.75">
      <c r="F268" s="24"/>
      <c r="G268" s="24"/>
      <c r="H268" s="24"/>
    </row>
    <row r="269" spans="6:8" ht="12.75">
      <c r="F269" s="24"/>
      <c r="G269" s="24"/>
      <c r="H269" s="24"/>
    </row>
    <row r="270" spans="6:8" ht="12.75">
      <c r="F270" s="24"/>
      <c r="G270" s="24"/>
      <c r="H270" s="24"/>
    </row>
    <row r="271" spans="6:8" ht="12.75">
      <c r="F271" s="24"/>
      <c r="G271" s="24"/>
      <c r="H271" s="24"/>
    </row>
    <row r="272" spans="6:8" ht="12.75">
      <c r="F272" s="24"/>
      <c r="G272" s="24"/>
      <c r="H272" s="24"/>
    </row>
    <row r="273" spans="6:8" ht="12.75">
      <c r="F273" s="24"/>
      <c r="G273" s="24"/>
      <c r="H273" s="24"/>
    </row>
    <row r="274" spans="6:8" ht="12.75">
      <c r="F274" s="24"/>
      <c r="G274" s="24"/>
      <c r="H274" s="24"/>
    </row>
    <row r="275" spans="6:8" ht="12.75">
      <c r="F275" s="24"/>
      <c r="G275" s="24"/>
      <c r="H275" s="24"/>
    </row>
    <row r="276" spans="6:8" ht="12.75">
      <c r="F276" s="24"/>
      <c r="G276" s="24"/>
      <c r="H276" s="24"/>
    </row>
    <row r="277" spans="6:8" ht="12.75">
      <c r="F277" s="24"/>
      <c r="G277" s="24"/>
      <c r="H277" s="24"/>
    </row>
    <row r="278" spans="6:8" ht="12.75">
      <c r="F278" s="24"/>
      <c r="G278" s="24"/>
      <c r="H278" s="24"/>
    </row>
    <row r="279" spans="6:8" ht="12.75">
      <c r="F279" s="24"/>
      <c r="G279" s="24"/>
      <c r="H279" s="24"/>
    </row>
    <row r="280" spans="6:8" ht="12.75">
      <c r="F280" s="24"/>
      <c r="G280" s="24"/>
      <c r="H280" s="24"/>
    </row>
    <row r="281" spans="6:8" ht="12.75">
      <c r="F281" s="24"/>
      <c r="G281" s="24"/>
      <c r="H281" s="24"/>
    </row>
    <row r="282" spans="6:8" ht="12.75">
      <c r="F282" s="24"/>
      <c r="G282" s="24"/>
      <c r="H282" s="24"/>
    </row>
    <row r="283" spans="6:8" ht="12.75">
      <c r="F283" s="24"/>
      <c r="G283" s="24"/>
      <c r="H283" s="24"/>
    </row>
    <row r="284" spans="6:8" ht="12.75">
      <c r="F284" s="24"/>
      <c r="G284" s="24"/>
      <c r="H284" s="24"/>
    </row>
    <row r="285" spans="6:8" ht="12.75">
      <c r="F285" s="24"/>
      <c r="G285" s="24"/>
      <c r="H285" s="24"/>
    </row>
    <row r="286" spans="6:8" ht="12.75">
      <c r="F286" s="24"/>
      <c r="G286" s="24"/>
      <c r="H286" s="24"/>
    </row>
    <row r="287" spans="6:8" ht="12.75">
      <c r="F287" s="24"/>
      <c r="G287" s="24"/>
      <c r="H287" s="24"/>
    </row>
    <row r="288" spans="6:8" ht="12.75">
      <c r="F288" s="24"/>
      <c r="G288" s="24"/>
      <c r="H288" s="24"/>
    </row>
    <row r="289" spans="6:8" ht="12.75">
      <c r="F289" s="24"/>
      <c r="G289" s="24"/>
      <c r="H289" s="24"/>
    </row>
    <row r="290" spans="6:8" ht="12.75">
      <c r="F290" s="24"/>
      <c r="G290" s="24"/>
      <c r="H290" s="24"/>
    </row>
    <row r="291" spans="6:8" ht="12.75">
      <c r="F291" s="24"/>
      <c r="G291" s="24"/>
      <c r="H291" s="24"/>
    </row>
    <row r="292" spans="6:8" ht="12.75">
      <c r="F292" s="24"/>
      <c r="G292" s="24"/>
      <c r="H292" s="24"/>
    </row>
    <row r="293" spans="6:8" ht="12.75">
      <c r="F293" s="24"/>
      <c r="G293" s="24"/>
      <c r="H293" s="24"/>
    </row>
    <row r="294" spans="6:8" ht="12.75">
      <c r="F294" s="24"/>
      <c r="G294" s="24"/>
      <c r="H294" s="24"/>
    </row>
    <row r="295" spans="6:8" ht="12.75">
      <c r="F295" s="24"/>
      <c r="G295" s="24"/>
      <c r="H295" s="24"/>
    </row>
    <row r="296" spans="6:8" ht="12.75">
      <c r="F296" s="24"/>
      <c r="G296" s="24"/>
      <c r="H296" s="24"/>
    </row>
    <row r="297" spans="6:8" ht="12.75">
      <c r="F297" s="24"/>
      <c r="G297" s="24"/>
      <c r="H297" s="24"/>
    </row>
    <row r="298" spans="6:8" ht="12.75">
      <c r="F298" s="24"/>
      <c r="G298" s="24"/>
      <c r="H298" s="24"/>
    </row>
    <row r="299" spans="6:8" ht="12.75">
      <c r="F299" s="24"/>
      <c r="G299" s="24"/>
      <c r="H299" s="24"/>
    </row>
    <row r="300" spans="6:8" ht="12.75">
      <c r="F300" s="24"/>
      <c r="G300" s="24"/>
      <c r="H300" s="24"/>
    </row>
    <row r="301" spans="6:8" ht="12.75">
      <c r="F301" s="24"/>
      <c r="G301" s="24"/>
      <c r="H301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Akanyang  Modise</cp:lastModifiedBy>
  <dcterms:created xsi:type="dcterms:W3CDTF">2018-03-13T15:21:42Z</dcterms:created>
  <dcterms:modified xsi:type="dcterms:W3CDTF">2018-04-06T06:25:09Z</dcterms:modified>
  <cp:category/>
  <cp:version/>
  <cp:contentType/>
  <cp:contentStatus/>
</cp:coreProperties>
</file>